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3\share_1101$\第８期介護保険事業計画\18_☆計画値と実績値との比較モニタリング（保険者機能強化推進交付金指標にも該当）\R05\"/>
    </mc:Choice>
  </mc:AlternateContent>
  <bookViews>
    <workbookView xWindow="0" yWindow="0" windowWidth="23040" windowHeight="9525" tabRatio="845"/>
  </bookViews>
  <sheets>
    <sheet name="要介護（支援）認定者数" sheetId="10" r:id="rId1"/>
    <sheet name="介護給付（人数）" sheetId="2" r:id="rId2"/>
    <sheet name="介護給付（給付費）" sheetId="11" r:id="rId3"/>
  </sheets>
  <definedNames>
    <definedName name="a" localSheetId="2">#REF!</definedName>
    <definedName name="a">#REF!</definedName>
    <definedName name="aaaaaaa" localSheetId="2">#REF!</definedName>
    <definedName name="aaaaaaa">#REF!</definedName>
    <definedName name="aaaaaaaaaaaaa" localSheetId="2">#REF!</definedName>
    <definedName name="aaaaaaaaaaaaa">#REF!</definedName>
    <definedName name="_xlnm.Print_Area" localSheetId="2">'介護給付（給付費）'!$A$1:$P$59</definedName>
    <definedName name="_xlnm.Print_Area" localSheetId="1">'介護給付（人数）'!$A$1:$P$58</definedName>
    <definedName name="_xlnm.Print_Area" localSheetId="0">'要介護（支援）認定者数'!$A$1:$M$40</definedName>
    <definedName name="グラフ選択" localSheetId="2">#REF!</definedName>
    <definedName name="グラフ選択" localSheetId="1">#REF!</definedName>
    <definedName name="グラフ選択">#REF!</definedName>
    <definedName name="サービス" localSheetId="2">#REF!</definedName>
    <definedName name="サービス" localSheetId="1">#REF!</definedName>
    <definedName name="サービス">#REF!</definedName>
    <definedName name="サービス選択" localSheetId="2">#REF!</definedName>
    <definedName name="サービス選択" localSheetId="1">#REF!</definedName>
    <definedName name="サービス選択">#REF!</definedName>
    <definedName name="サービス名" localSheetId="2">#REF!</definedName>
    <definedName name="サービス名" localSheetId="1">#REF!</definedName>
    <definedName name="サービス名">#REF!</definedName>
    <definedName name="在宅サービス" localSheetId="2">#REF!</definedName>
    <definedName name="在宅サービス" localSheetId="1">#REF!</definedName>
    <definedName name="在宅サービス">#REF!</definedName>
    <definedName name="施設・居住系サービス" localSheetId="2">#REF!</definedName>
    <definedName name="施設・居住系サービス" localSheetId="1">#REF!</definedName>
    <definedName name="施設・居住系サービス">#REF!</definedName>
    <definedName name="選択肢" localSheetId="2">#REF!</definedName>
    <definedName name="選択肢" localSheetId="1">#REF!</definedName>
    <definedName name="選択肢">#REF!</definedName>
    <definedName name="年度選択" localSheetId="2">#REF!</definedName>
    <definedName name="年度選択" localSheetId="1">#REF!</definedName>
    <definedName name="年度選択">#REF!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 i="2" l="1"/>
  <c r="O7" i="2"/>
  <c r="O8" i="2"/>
  <c r="O9" i="2"/>
  <c r="O10" i="2"/>
  <c r="O11" i="2"/>
  <c r="O12" i="2"/>
  <c r="O13" i="2"/>
  <c r="O14" i="2"/>
  <c r="O15" i="2"/>
  <c r="O16" i="2"/>
  <c r="O17" i="2"/>
  <c r="O18" i="2"/>
  <c r="O19" i="2"/>
  <c r="O20" i="2"/>
  <c r="O21" i="2"/>
  <c r="O22" i="2"/>
  <c r="O24" i="2"/>
  <c r="O25" i="2"/>
  <c r="O26" i="2"/>
  <c r="O27" i="2"/>
  <c r="O28" i="2"/>
  <c r="O29" i="2"/>
  <c r="O30" i="2"/>
  <c r="O31" i="2"/>
  <c r="O32" i="2"/>
  <c r="O33" i="2"/>
  <c r="O34" i="2"/>
  <c r="O35" i="2"/>
  <c r="O36" i="2"/>
  <c r="O37" i="2"/>
  <c r="J31" i="11"/>
  <c r="J21" i="11"/>
  <c r="J6" i="11"/>
  <c r="N7" i="2"/>
  <c r="N8" i="2"/>
  <c r="N9" i="2"/>
  <c r="N10" i="2"/>
  <c r="N11" i="2"/>
  <c r="N12" i="2"/>
  <c r="N13" i="2"/>
  <c r="N14" i="2"/>
  <c r="N15" i="2"/>
  <c r="N16" i="2"/>
  <c r="N17" i="2"/>
  <c r="N18" i="2"/>
  <c r="N19" i="2"/>
  <c r="N20" i="2"/>
  <c r="N22" i="2"/>
  <c r="N24" i="2"/>
  <c r="N25" i="2"/>
  <c r="N26" i="2"/>
  <c r="N27" i="2"/>
  <c r="N28" i="2"/>
  <c r="N29" i="2"/>
  <c r="N30" i="2"/>
  <c r="N32" i="2"/>
  <c r="N33" i="2"/>
  <c r="N34" i="2"/>
  <c r="N35" i="2"/>
  <c r="N36" i="2"/>
  <c r="J31" i="2"/>
  <c r="N31" i="2" s="1"/>
  <c r="J21" i="2"/>
  <c r="N21" i="2" s="1"/>
  <c r="J6" i="2"/>
  <c r="N6" i="2" s="1"/>
  <c r="J37" i="2" l="1"/>
  <c r="N37" i="2" s="1"/>
  <c r="J37" i="11"/>
  <c r="L7" i="2"/>
  <c r="M7" i="2"/>
  <c r="L8" i="2"/>
  <c r="M8" i="2"/>
  <c r="L9" i="2"/>
  <c r="M9" i="2"/>
  <c r="L10" i="2"/>
  <c r="M10" i="2"/>
  <c r="L11" i="2"/>
  <c r="M11" i="2"/>
  <c r="L12" i="2"/>
  <c r="M12" i="2"/>
  <c r="L13" i="2"/>
  <c r="M13" i="2"/>
  <c r="L14" i="2"/>
  <c r="M14" i="2"/>
  <c r="L15" i="2"/>
  <c r="M15" i="2"/>
  <c r="L16" i="2"/>
  <c r="M16" i="2"/>
  <c r="L17" i="2"/>
  <c r="M17" i="2"/>
  <c r="L18" i="2"/>
  <c r="M18" i="2"/>
  <c r="L19" i="2"/>
  <c r="M19" i="2"/>
  <c r="L20" i="2"/>
  <c r="M20" i="2"/>
  <c r="L22" i="2"/>
  <c r="M22" i="2"/>
  <c r="L24" i="2"/>
  <c r="M24" i="2"/>
  <c r="L25" i="2"/>
  <c r="M25" i="2"/>
  <c r="L26" i="2"/>
  <c r="M26" i="2"/>
  <c r="L27" i="2"/>
  <c r="M27" i="2"/>
  <c r="L28" i="2"/>
  <c r="M28" i="2"/>
  <c r="L29" i="2"/>
  <c r="M29" i="2"/>
  <c r="L30" i="2"/>
  <c r="M30" i="2"/>
  <c r="L32" i="2"/>
  <c r="M32" i="2"/>
  <c r="L33" i="2"/>
  <c r="M33" i="2"/>
  <c r="L34" i="2"/>
  <c r="M34" i="2"/>
  <c r="L35" i="2"/>
  <c r="M35" i="2"/>
  <c r="L36" i="2"/>
  <c r="M36" i="2"/>
  <c r="G36" i="2"/>
  <c r="G35" i="2"/>
  <c r="G34" i="2"/>
  <c r="G33" i="2"/>
  <c r="G32" i="2"/>
  <c r="F31" i="2"/>
  <c r="E31" i="2"/>
  <c r="D31" i="2"/>
  <c r="G30" i="2"/>
  <c r="G29" i="2"/>
  <c r="G28" i="2"/>
  <c r="G27" i="2"/>
  <c r="G26" i="2"/>
  <c r="G25" i="2"/>
  <c r="G24" i="2"/>
  <c r="G23" i="2"/>
  <c r="G22" i="2"/>
  <c r="F21" i="2"/>
  <c r="E21" i="2"/>
  <c r="D21" i="2"/>
  <c r="G20" i="2"/>
  <c r="G19" i="2"/>
  <c r="G18" i="2"/>
  <c r="G17" i="2"/>
  <c r="G16" i="2"/>
  <c r="G15" i="2"/>
  <c r="G14" i="2"/>
  <c r="G13" i="2"/>
  <c r="G12" i="2"/>
  <c r="G11" i="2"/>
  <c r="G10" i="2"/>
  <c r="G9" i="2"/>
  <c r="G8" i="2"/>
  <c r="G7" i="2"/>
  <c r="F6" i="2"/>
  <c r="E6" i="2"/>
  <c r="D6" i="2"/>
  <c r="N36" i="11"/>
  <c r="M36" i="11"/>
  <c r="L36" i="11"/>
  <c r="N35" i="11"/>
  <c r="M35" i="11"/>
  <c r="L35" i="11"/>
  <c r="N34" i="11"/>
  <c r="M34" i="11"/>
  <c r="L34" i="11"/>
  <c r="N33" i="11"/>
  <c r="M33" i="11"/>
  <c r="L33" i="11"/>
  <c r="N32" i="11"/>
  <c r="M32" i="11"/>
  <c r="L32" i="11"/>
  <c r="N30" i="11"/>
  <c r="M30" i="11"/>
  <c r="L30" i="11"/>
  <c r="N29" i="11"/>
  <c r="M29" i="11"/>
  <c r="L29" i="11"/>
  <c r="N28" i="11"/>
  <c r="M28" i="11"/>
  <c r="L28" i="11"/>
  <c r="N27" i="11"/>
  <c r="M27" i="11"/>
  <c r="L27" i="11"/>
  <c r="N26" i="11"/>
  <c r="M26" i="11"/>
  <c r="L26" i="11"/>
  <c r="N25" i="11"/>
  <c r="M25" i="11"/>
  <c r="L25" i="11"/>
  <c r="N24" i="11"/>
  <c r="M24" i="11"/>
  <c r="L24" i="11"/>
  <c r="N22" i="11"/>
  <c r="M22" i="11"/>
  <c r="L22" i="11"/>
  <c r="N20" i="11"/>
  <c r="M20" i="11"/>
  <c r="L20" i="11"/>
  <c r="N19" i="11"/>
  <c r="M19" i="11"/>
  <c r="L19" i="11"/>
  <c r="N18" i="11"/>
  <c r="M18" i="11"/>
  <c r="L18" i="11"/>
  <c r="N17" i="11"/>
  <c r="M17" i="11"/>
  <c r="L17" i="11"/>
  <c r="N16" i="11"/>
  <c r="M16" i="11"/>
  <c r="L16" i="11"/>
  <c r="N15" i="11"/>
  <c r="M15" i="11"/>
  <c r="L15" i="11"/>
  <c r="N14" i="11"/>
  <c r="M14" i="11"/>
  <c r="L14" i="11"/>
  <c r="N13" i="11"/>
  <c r="M13" i="11"/>
  <c r="L13" i="11"/>
  <c r="N12" i="11"/>
  <c r="M12" i="11"/>
  <c r="L12" i="11"/>
  <c r="N11" i="11"/>
  <c r="M11" i="11"/>
  <c r="L11" i="11"/>
  <c r="N10" i="11"/>
  <c r="M10" i="11"/>
  <c r="L10" i="11"/>
  <c r="N9" i="11"/>
  <c r="M9" i="11"/>
  <c r="L9" i="11"/>
  <c r="N8" i="11"/>
  <c r="M8" i="11"/>
  <c r="L8" i="11"/>
  <c r="N7" i="11"/>
  <c r="M7" i="11"/>
  <c r="L7" i="11"/>
  <c r="G36" i="11"/>
  <c r="G35" i="11"/>
  <c r="G34" i="11"/>
  <c r="G33" i="11"/>
  <c r="G32" i="11"/>
  <c r="F31" i="11"/>
  <c r="E31" i="11"/>
  <c r="D31" i="11"/>
  <c r="G30" i="11"/>
  <c r="G29" i="11"/>
  <c r="G28" i="11"/>
  <c r="G27" i="11"/>
  <c r="G26" i="11"/>
  <c r="G25" i="11"/>
  <c r="G24" i="11"/>
  <c r="G23" i="11"/>
  <c r="G22" i="11"/>
  <c r="F21" i="11"/>
  <c r="E21" i="11"/>
  <c r="D21" i="11"/>
  <c r="G20" i="11"/>
  <c r="G19" i="11"/>
  <c r="G18" i="11"/>
  <c r="G17" i="11"/>
  <c r="G16" i="11"/>
  <c r="G15" i="11"/>
  <c r="G14" i="11"/>
  <c r="G13" i="11"/>
  <c r="G12" i="11"/>
  <c r="G11" i="11"/>
  <c r="G10" i="11"/>
  <c r="G9" i="11"/>
  <c r="G8" i="11"/>
  <c r="G7" i="11"/>
  <c r="F6" i="11"/>
  <c r="E6" i="11"/>
  <c r="D6" i="11"/>
  <c r="G6" i="11" s="1"/>
  <c r="F37" i="11" l="1"/>
  <c r="E37" i="2"/>
  <c r="F37" i="2"/>
  <c r="G21" i="2"/>
  <c r="G31" i="2"/>
  <c r="G6" i="2"/>
  <c r="D37" i="2"/>
  <c r="E37" i="11"/>
  <c r="G21" i="11"/>
  <c r="G31" i="11"/>
  <c r="D37" i="11"/>
  <c r="I31" i="2"/>
  <c r="M31" i="2" s="1"/>
  <c r="I21" i="2"/>
  <c r="M21" i="2" s="1"/>
  <c r="N31" i="11"/>
  <c r="N21" i="11"/>
  <c r="N6" i="11"/>
  <c r="G37" i="2" l="1"/>
  <c r="G37" i="11"/>
  <c r="N37" i="11"/>
  <c r="L12" i="10" l="1"/>
  <c r="K12" i="10"/>
  <c r="J12" i="10"/>
  <c r="L11" i="10"/>
  <c r="K11" i="10"/>
  <c r="J11" i="10"/>
  <c r="L10" i="10"/>
  <c r="K10" i="10"/>
  <c r="J10" i="10"/>
  <c r="L9" i="10"/>
  <c r="K9" i="10"/>
  <c r="J9" i="10"/>
  <c r="L8" i="10"/>
  <c r="K8" i="10"/>
  <c r="J8" i="10"/>
  <c r="L7" i="10"/>
  <c r="K7" i="10"/>
  <c r="J7" i="10"/>
  <c r="L6" i="10"/>
  <c r="K6" i="10"/>
  <c r="J6" i="10"/>
  <c r="L5" i="10"/>
  <c r="K5" i="10"/>
  <c r="J5" i="10"/>
  <c r="K36" i="11" l="1"/>
  <c r="O36" i="11" s="1"/>
  <c r="K35" i="11"/>
  <c r="O35" i="11" s="1"/>
  <c r="K34" i="11"/>
  <c r="O34" i="11" s="1"/>
  <c r="K33" i="11"/>
  <c r="O33" i="11" s="1"/>
  <c r="K32" i="11"/>
  <c r="O32" i="11" s="1"/>
  <c r="I31" i="11"/>
  <c r="M31" i="11" s="1"/>
  <c r="H31" i="11"/>
  <c r="L31" i="11" s="1"/>
  <c r="K30" i="11"/>
  <c r="O30" i="11" s="1"/>
  <c r="K29" i="11"/>
  <c r="O29" i="11" s="1"/>
  <c r="K28" i="11"/>
  <c r="O28" i="11" s="1"/>
  <c r="K27" i="11"/>
  <c r="O27" i="11" s="1"/>
  <c r="K26" i="11"/>
  <c r="O26" i="11" s="1"/>
  <c r="K25" i="11"/>
  <c r="O25" i="11" s="1"/>
  <c r="K24" i="11"/>
  <c r="O24" i="11" s="1"/>
  <c r="K23" i="11"/>
  <c r="K22" i="11"/>
  <c r="O22" i="11" s="1"/>
  <c r="I21" i="11"/>
  <c r="M21" i="11" s="1"/>
  <c r="H21" i="11"/>
  <c r="L21" i="11" s="1"/>
  <c r="K20" i="11"/>
  <c r="O20" i="11" s="1"/>
  <c r="K19" i="11"/>
  <c r="O19" i="11" s="1"/>
  <c r="K18" i="11"/>
  <c r="O18" i="11" s="1"/>
  <c r="K17" i="11"/>
  <c r="O17" i="11" s="1"/>
  <c r="K16" i="11"/>
  <c r="O16" i="11" s="1"/>
  <c r="K15" i="11"/>
  <c r="O15" i="11" s="1"/>
  <c r="K14" i="11"/>
  <c r="O14" i="11" s="1"/>
  <c r="K13" i="11"/>
  <c r="O13" i="11" s="1"/>
  <c r="K12" i="11"/>
  <c r="O12" i="11" s="1"/>
  <c r="K11" i="11"/>
  <c r="O11" i="11" s="1"/>
  <c r="K10" i="11"/>
  <c r="O10" i="11" s="1"/>
  <c r="K9" i="11"/>
  <c r="O9" i="11" s="1"/>
  <c r="K8" i="11"/>
  <c r="O8" i="11" s="1"/>
  <c r="K7" i="11"/>
  <c r="O7" i="11" s="1"/>
  <c r="I6" i="11"/>
  <c r="H6" i="11"/>
  <c r="L6" i="11" s="1"/>
  <c r="I6" i="2"/>
  <c r="M6" i="2" l="1"/>
  <c r="I37" i="2"/>
  <c r="M37" i="2" s="1"/>
  <c r="M6" i="11"/>
  <c r="K31" i="11"/>
  <c r="O31" i="11" s="1"/>
  <c r="K6" i="11"/>
  <c r="O6" i="11" s="1"/>
  <c r="K21" i="11"/>
  <c r="O21" i="11" s="1"/>
  <c r="H37" i="11"/>
  <c r="L37" i="11" s="1"/>
  <c r="I37" i="11"/>
  <c r="M37" i="11" s="1"/>
  <c r="K37" i="11" l="1"/>
  <c r="O37" i="11" s="1"/>
  <c r="H6" i="2" l="1"/>
  <c r="L6" i="2" s="1"/>
  <c r="H31" i="2"/>
  <c r="L31" i="2" s="1"/>
  <c r="K31" i="2" l="1"/>
  <c r="K36" i="2"/>
  <c r="K35" i="2"/>
  <c r="K34" i="2"/>
  <c r="K33" i="2"/>
  <c r="K32" i="2"/>
  <c r="K30" i="2"/>
  <c r="K29" i="2"/>
  <c r="K28" i="2"/>
  <c r="K27" i="2"/>
  <c r="K26" i="2"/>
  <c r="K25" i="2"/>
  <c r="K24" i="2"/>
  <c r="K23" i="2"/>
  <c r="K22" i="2"/>
  <c r="H21" i="2"/>
  <c r="L21" i="2" s="1"/>
  <c r="K20" i="2"/>
  <c r="K19" i="2"/>
  <c r="K18" i="2"/>
  <c r="K17" i="2"/>
  <c r="K16" i="2"/>
  <c r="K15" i="2"/>
  <c r="K14" i="2"/>
  <c r="K13" i="2"/>
  <c r="K12" i="2"/>
  <c r="K11" i="2"/>
  <c r="K10" i="2"/>
  <c r="K9" i="2"/>
  <c r="K8" i="2"/>
  <c r="K7" i="2"/>
  <c r="K6" i="2"/>
  <c r="H37" i="2" l="1"/>
  <c r="L37" i="2" s="1"/>
  <c r="K21" i="2"/>
  <c r="K37" i="2" l="1"/>
</calcChain>
</file>

<file path=xl/sharedStrings.xml><?xml version="1.0" encoding="utf-8"?>
<sst xmlns="http://schemas.openxmlformats.org/spreadsheetml/2006/main" count="144" uniqueCount="73">
  <si>
    <t>介護予防給付・介護給付</t>
    <rPh sb="0" eb="2">
      <t>カイゴ</t>
    </rPh>
    <rPh sb="2" eb="4">
      <t>ヨボウ</t>
    </rPh>
    <rPh sb="4" eb="6">
      <t>キュウフ</t>
    </rPh>
    <rPh sb="7" eb="9">
      <t>カイゴ</t>
    </rPh>
    <rPh sb="9" eb="11">
      <t>キュウフ</t>
    </rPh>
    <phoneticPr fontId="5"/>
  </si>
  <si>
    <t>(１)介護予防サービス・ 居宅サービス</t>
    <phoneticPr fontId="7"/>
  </si>
  <si>
    <t>訪問介護</t>
  </si>
  <si>
    <t>訪問入浴介護</t>
  </si>
  <si>
    <t>訪問看護</t>
  </si>
  <si>
    <t>訪問リハビリテーション</t>
  </si>
  <si>
    <t>居宅療養管理指導</t>
  </si>
  <si>
    <t>通所介護</t>
  </si>
  <si>
    <t>通所リハビリテーション</t>
  </si>
  <si>
    <t>住宅改修</t>
  </si>
  <si>
    <t>特定施設入居者生活介護</t>
  </si>
  <si>
    <t>(２)地域密着型介護予防サービス・地域密着型サービス</t>
    <phoneticPr fontId="7"/>
  </si>
  <si>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</si>
  <si>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</si>
  <si>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</si>
  <si>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</si>
  <si>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</si>
  <si>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</si>
  <si>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</si>
  <si>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t>
    <rPh sb="0" eb="2">
      <t>カンゴ</t>
    </rPh>
    <rPh sb="2" eb="5">
      <t>ショウキボ</t>
    </rPh>
    <rPh sb="5" eb="9">
      <t>タキノウガタ</t>
    </rPh>
    <rPh sb="9" eb="11">
      <t>キョタク</t>
    </rPh>
    <rPh sb="11" eb="13">
      <t>カイゴ</t>
    </rPh>
    <phoneticPr fontId="6"/>
  </si>
  <si>
    <t>(３)施設サービス</t>
    <rPh sb="3" eb="5">
      <t>シセツ</t>
    </rPh>
    <phoneticPr fontId="7"/>
  </si>
  <si>
    <t>介護老人福祉施設</t>
  </si>
  <si>
    <t>介護老人保健施設</t>
  </si>
  <si>
    <t>介護療養型医療施設</t>
  </si>
  <si>
    <t>合計</t>
    <rPh sb="0" eb="2">
      <t>ゴウケイ</t>
    </rPh>
    <phoneticPr fontId="5"/>
  </si>
  <si>
    <t>短期入所療養介護（老健）</t>
  </si>
  <si>
    <t>短期入所療養介護（病院等）</t>
  </si>
  <si>
    <t>福祉用具貸与</t>
    <rPh sb="2" eb="4">
      <t>ヨウグ</t>
    </rPh>
    <rPh sb="4" eb="6">
      <t>タイヨ</t>
    </rPh>
    <phoneticPr fontId="5"/>
  </si>
  <si>
    <t>特定福祉用具購入</t>
    <rPh sb="4" eb="6">
      <t>ヨウグ</t>
    </rPh>
    <rPh sb="6" eb="8">
      <t>コウニュウ</t>
    </rPh>
    <phoneticPr fontId="6"/>
  </si>
  <si>
    <t>３か年計</t>
  </si>
  <si>
    <t>３か年計</t>
    <rPh sb="2" eb="3">
      <t>ネン</t>
    </rPh>
    <rPh sb="3" eb="4">
      <t>ケイ</t>
    </rPh>
    <phoneticPr fontId="5"/>
  </si>
  <si>
    <t>定期巡回・随時対応型訪問介護看護</t>
    <phoneticPr fontId="5"/>
  </si>
  <si>
    <t>介護医療院</t>
    <rPh sb="0" eb="2">
      <t>カイゴ</t>
    </rPh>
    <rPh sb="2" eb="4">
      <t>イリョウ</t>
    </rPh>
    <rPh sb="4" eb="5">
      <t>イン</t>
    </rPh>
    <phoneticPr fontId="5"/>
  </si>
  <si>
    <t>（１）人数</t>
    <rPh sb="3" eb="5">
      <t>ニンズウ</t>
    </rPh>
    <phoneticPr fontId="5"/>
  </si>
  <si>
    <t>短期入所生活介護</t>
    <phoneticPr fontId="5"/>
  </si>
  <si>
    <t>R4</t>
  </si>
  <si>
    <t>R5</t>
  </si>
  <si>
    <t>R3</t>
    <phoneticPr fontId="5"/>
  </si>
  <si>
    <t>R4</t>
    <phoneticPr fontId="5"/>
  </si>
  <si>
    <t>R５</t>
    <phoneticPr fontId="5"/>
  </si>
  <si>
    <t>R3</t>
  </si>
  <si>
    <t>【高知市】第８期における要介護認定者数の計画値と実績値</t>
  </si>
  <si>
    <t>（単位：人）</t>
    <rPh sb="4" eb="5">
      <t>ヒト</t>
    </rPh>
    <phoneticPr fontId="5"/>
  </si>
  <si>
    <t>（２）給付費</t>
    <rPh sb="3" eb="6">
      <t>キュウフヒ</t>
    </rPh>
    <phoneticPr fontId="5"/>
  </si>
  <si>
    <t>（単位：円）</t>
    <rPh sb="4" eb="5">
      <t>エン</t>
    </rPh>
    <phoneticPr fontId="5"/>
  </si>
  <si>
    <t>合計</t>
  </si>
  <si>
    <t>合計</t>
    <phoneticPr fontId="5"/>
  </si>
  <si>
    <t>要支援１</t>
  </si>
  <si>
    <t>要支援１</t>
    <phoneticPr fontId="5"/>
  </si>
  <si>
    <t>要支援２</t>
  </si>
  <si>
    <t>要支援２</t>
    <phoneticPr fontId="5"/>
  </si>
  <si>
    <t>要介護１</t>
  </si>
  <si>
    <t>要介護２</t>
  </si>
  <si>
    <t>要介護３</t>
  </si>
  <si>
    <t>要介護４</t>
  </si>
  <si>
    <t>要介護５</t>
  </si>
  <si>
    <t>認定率（％）</t>
    <rPh sb="0" eb="3">
      <t>ニンテイリツ</t>
    </rPh>
    <phoneticPr fontId="5"/>
  </si>
  <si>
    <t>認定者数（人・％）</t>
    <rPh sb="0" eb="4">
      <t>ニンテイシャスウ</t>
    </rPh>
    <rPh sb="5" eb="6">
      <t>ニン</t>
    </rPh>
    <phoneticPr fontId="5"/>
  </si>
  <si>
    <t>（出典）（実績値）厚生労働省「介護保険事業状況報告」9月月報，（計画値）介護保険事業計画にかかる保険者からの報告値，（時点）令和5年(2023)</t>
    <phoneticPr fontId="5"/>
  </si>
  <si>
    <t>通所リハビリテーション</t>
    <phoneticPr fontId="5"/>
  </si>
  <si>
    <t>(４)介護予防支援・居宅介護支援</t>
    <phoneticPr fontId="5"/>
  </si>
  <si>
    <t>(４)介護予防支援・居宅介護支援</t>
    <phoneticPr fontId="5"/>
  </si>
  <si>
    <t>計画値(A)</t>
    <rPh sb="0" eb="2">
      <t>ケイカク</t>
    </rPh>
    <rPh sb="2" eb="3">
      <t>チ</t>
    </rPh>
    <phoneticPr fontId="7"/>
  </si>
  <si>
    <t>実績値(B)</t>
    <rPh sb="0" eb="2">
      <t>ジッセキ</t>
    </rPh>
    <rPh sb="2" eb="3">
      <t>チ</t>
    </rPh>
    <phoneticPr fontId="7"/>
  </si>
  <si>
    <t>対計画比(B)/(A)</t>
    <rPh sb="0" eb="1">
      <t>タイ</t>
    </rPh>
    <rPh sb="1" eb="3">
      <t>ケイカク</t>
    </rPh>
    <rPh sb="3" eb="4">
      <t>ヒ</t>
    </rPh>
    <phoneticPr fontId="7"/>
  </si>
  <si>
    <t>計画値(A)</t>
    <phoneticPr fontId="5"/>
  </si>
  <si>
    <t>実績値(B)</t>
    <rPh sb="0" eb="3">
      <t>ジッセキチ</t>
    </rPh>
    <phoneticPr fontId="5"/>
  </si>
  <si>
    <t>対計画比(B)/(A)</t>
    <rPh sb="0" eb="1">
      <t>タイ</t>
    </rPh>
    <rPh sb="1" eb="3">
      <t>ケイカク</t>
    </rPh>
    <rPh sb="3" eb="4">
      <t>ヒ</t>
    </rPh>
    <phoneticPr fontId="5"/>
  </si>
  <si>
    <t>-</t>
  </si>
  <si>
    <t>-</t>
    <phoneticPr fontId="5"/>
  </si>
  <si>
    <t>【実績値】【実績値】厚生労働省「介護保険事業状況報告」年報（令和4年,令和5年度のみ「介護保険事業状況報告」月報）。ただし「第7期の短期入所療養介護（病院等）には短期入所療養介護（介護医療院）が含まれる。」「第7期の短期入所療養介護（介護医療院）は単独の計画値がないため実績値のみ表示している。」「施設サービスの利用者数については、同一月に2施設以上でサービスを受けた場合、施設ごとにそれぞれ利用者数を１人と計上するが、小計には１人と計上している。」
【計画値】介護保険事業計画にかかる保険者からの報告値
※「第1号被保険者1人あたり給付費」は「総給付費」を「第1号被保険者数」で除して算出
※「第1号被保険者1人あたり給付費の累計」は「総給付費」の3ヵ年合算分を「第1号被保険者数」の3ヵ年合算分で除して算出</t>
    <phoneticPr fontId="5"/>
  </si>
  <si>
    <t>介護療養型医療施設</t>
    <phoneticPr fontId="5"/>
  </si>
  <si>
    <t>【実績値】厚生労働省「介護保険事業状況報告」年報（令和4年,令和5年度のみ「介護保険事業状況報告」月報）。ただし「第7期の短期入所療養介護（病院等）には短期入所療養介護（介護医療院）が含まれる。」「第7期の短期入所療養介護（介護医療院）は単独の計画値がないため実績値のみ表示している。」「施設サービスの利用者数については、同一月に2施設以上でサービスを受けた場合、施設ごとにそれぞれ利用者数を１人と計上するが、小計には１人と計上している。」
【計画値】介護保険事業計画にかかる保険者からの報告値
※「第1号被保険者1人あたり給付費」は「総給付費」を「第1号被保険者数」で除して算出
※「第1号被保険者1人あたり給付費の累計」は「総給付費」の3ヵ年合算分を「第1号被保険者数」の3ヵ年合算分で除して算出</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</si>
</sst>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
    <numFmt numFmtId="178" formatCode="#,##0.0;[Red]\-#,##0.0"/>
  </numFmts>
  <fonts count="1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10"/>
      <color rgb="FF000000"/>
      <name val="Meiryo UI"/>
      <family val="3"/>
      <charset val="128"/>
    </font>
    <font>
      <sz val="9"/>
      <color theme="1"/>
      <name val="Meiryo UI"/>
      <family val="3"/>
      <charset val="128"/>
    </font>
    <font>
      <sz val="9"/>
      <color indexed="8"/>
      <name val="Meiryo UI"/>
      <family val="3"/>
      <charset val="128"/>
    </font>
    <font>
      <sz val="9"/>
      <color rgb="FF0000FF"/>
      <name val="Meiryo UI"/>
      <family val="3"/>
      <charset val="128"/>
    </font>
    <font>
      <sz val="10"/>
      <name val="Meiryo UI"/>
      <family val="3"/>
      <charset val="128"/>
    </font>
    <font>
      <sz val="10"/>
      <color theme="1"/>
      <name val="Meiryo UI"/>
      <family val="3"/>
      <charset val="128"/>
    </font>
    <font>
      <b/>
      <u/>
      <sz val="14"/>
      <color theme="1"/>
      <name val="Meiryo UI"/>
      <family val="3"/>
      <charset val="128"/>
    </font>
    <font>
      <sz val="10"/>
      <color indexed="8"/>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D9D9D9"/>
        <bgColor indexed="64"/>
      </patternFill>
    </fill>
  </fills>
  <borders count="1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auto="1"/>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style="thin">
        <color indexed="64"/>
      </bottom>
      <diagonal/>
    </border>
    <border>
      <left style="thin">
        <color auto="1"/>
      </left>
      <right style="thin">
        <color auto="1"/>
      </right>
      <top style="thin">
        <color auto="1"/>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double">
        <color indexed="64"/>
      </bottom>
      <diagonal/>
    </border>
    <border>
      <left style="thin">
        <color rgb="FF000000"/>
      </left>
      <right style="thin">
        <color rgb="FF000000"/>
      </right>
      <top style="thin">
        <color rgb="FF000000"/>
      </top>
      <bottom style="double">
        <color indexed="64"/>
      </bottom>
      <diagonal/>
    </border>
  </borders>
  <cellStyleXfs count="9">
    <xf numFmtId="0" fontId="0" fillId="0" borderId="0"/>
    <xf numFmtId="9" fontId="4" fillId="0" borderId="0" applyFont="0" applyFill="0" applyBorder="0" applyAlignment="0" applyProtection="0">
      <alignment vertical="center"/>
    </xf>
    <xf numFmtId="0" fontId="6" fillId="0" borderId="0"/>
    <xf numFmtId="0" fontId="6" fillId="0" borderId="0"/>
    <xf numFmtId="0" fontId="3" fillId="0" borderId="0">
      <alignment vertical="center"/>
    </xf>
    <xf numFmtId="38" fontId="8" fillId="0" borderId="0" applyFont="0" applyFill="0" applyBorder="0" applyAlignment="0" applyProtection="0">
      <alignment vertical="center"/>
    </xf>
    <xf numFmtId="0" fontId="2" fillId="0" borderId="0">
      <alignment vertical="center"/>
    </xf>
    <xf numFmtId="0" fontId="1" fillId="0" borderId="0">
      <alignment vertical="center"/>
    </xf>
    <xf numFmtId="0" fontId="6" fillId="0" borderId="0"/>
  </cellStyleXfs>
  <cellXfs count="69">
    <xf numFmtId="0" fontId="0" fillId="0" borderId="0" xfId="0"/>
    <xf numFmtId="176" fontId="11" fillId="0" borderId="2" xfId="2" applyNumberFormat="1" applyFont="1" applyFill="1" applyBorder="1" applyAlignment="1" applyProtection="1">
      <alignment horizontal="right" vertical="center" shrinkToFit="1"/>
      <protection locked="0"/>
    </xf>
    <xf numFmtId="176" fontId="10" fillId="0" borderId="2" xfId="5" applyNumberFormat="1" applyFont="1" applyFill="1" applyBorder="1" applyAlignment="1" applyProtection="1">
      <alignment horizontal="right" vertical="center" shrinkToFit="1"/>
      <protection locked="0"/>
    </xf>
    <xf numFmtId="177" fontId="11" fillId="0" borderId="2" xfId="1" applyNumberFormat="1" applyFont="1" applyFill="1" applyBorder="1" applyAlignment="1" applyProtection="1">
      <alignment horizontal="right" vertical="center" shrinkToFit="1"/>
      <protection locked="0"/>
    </xf>
    <xf numFmtId="0" fontId="14" fillId="0" borderId="0" xfId="0" applyFont="1" applyFill="1" applyAlignment="1">
      <alignment vertical="center"/>
    </xf>
    <xf numFmtId="0" fontId="15" fillId="0" borderId="0" xfId="0" applyFont="1" applyFill="1" applyAlignment="1">
      <alignment vertical="center"/>
    </xf>
    <xf numFmtId="0" fontId="14" fillId="0" borderId="0" xfId="0" applyFont="1" applyFill="1" applyBorder="1" applyAlignment="1">
      <alignment horizontal="center" vertical="center"/>
    </xf>
    <xf numFmtId="177" fontId="16" fillId="0" borderId="0" xfId="1" applyNumberFormat="1" applyFont="1" applyFill="1" applyBorder="1" applyAlignment="1" applyProtection="1">
      <alignment horizontal="right" vertical="center" shrinkToFit="1"/>
      <protection locked="0"/>
    </xf>
    <xf numFmtId="176" fontId="14" fillId="0" borderId="2" xfId="5" applyNumberFormat="1" applyFont="1" applyFill="1" applyBorder="1" applyAlignment="1" applyProtection="1">
      <alignment horizontal="right" vertical="center" shrinkToFit="1"/>
      <protection locked="0"/>
    </xf>
    <xf numFmtId="0" fontId="14" fillId="0" borderId="0" xfId="0" applyFont="1" applyFill="1" applyBorder="1" applyAlignment="1">
      <alignment vertical="center"/>
    </xf>
    <xf numFmtId="0" fontId="14" fillId="0" borderId="0" xfId="0" applyFont="1" applyFill="1" applyBorder="1" applyAlignment="1">
      <alignment horizontal="right" vertical="center"/>
    </xf>
    <xf numFmtId="0" fontId="14" fillId="0" borderId="0" xfId="0" applyFont="1" applyFill="1" applyBorder="1" applyAlignment="1">
      <alignment horizontal="left" vertical="center"/>
    </xf>
    <xf numFmtId="0" fontId="14" fillId="0" borderId="2" xfId="0" applyFont="1" applyFill="1" applyBorder="1" applyAlignment="1">
      <alignment horizontal="center" vertical="center"/>
    </xf>
    <xf numFmtId="0" fontId="13" fillId="0" borderId="2" xfId="2" applyFont="1" applyFill="1" applyBorder="1" applyAlignment="1">
      <alignment horizontal="left" vertical="center"/>
    </xf>
    <xf numFmtId="176" fontId="16" fillId="0" borderId="2" xfId="2" applyNumberFormat="1" applyFont="1" applyFill="1" applyBorder="1" applyAlignment="1" applyProtection="1">
      <alignment horizontal="right" vertical="center" shrinkToFit="1"/>
      <protection locked="0"/>
    </xf>
    <xf numFmtId="177" fontId="14" fillId="0" borderId="2" xfId="1" applyNumberFormat="1" applyFont="1" applyFill="1" applyBorder="1" applyAlignment="1" applyProtection="1">
      <alignment horizontal="right" vertical="center" shrinkToFit="1"/>
      <protection locked="0"/>
    </xf>
    <xf numFmtId="0" fontId="13" fillId="2" borderId="10" xfId="2" applyFont="1" applyFill="1" applyBorder="1" applyAlignment="1">
      <alignment horizontal="left" vertical="center"/>
    </xf>
    <xf numFmtId="0" fontId="13" fillId="2" borderId="2" xfId="2" applyFont="1" applyFill="1" applyBorder="1" applyAlignment="1">
      <alignment horizontal="left" vertical="center"/>
    </xf>
    <xf numFmtId="0" fontId="13" fillId="2" borderId="14" xfId="2" applyFont="1" applyFill="1" applyBorder="1" applyAlignment="1">
      <alignment horizontal="left" vertical="center"/>
    </xf>
    <xf numFmtId="0" fontId="13" fillId="2" borderId="6" xfId="2" applyFont="1" applyFill="1" applyBorder="1" applyAlignment="1">
      <alignment horizontal="left" vertical="center"/>
    </xf>
    <xf numFmtId="0" fontId="14" fillId="2" borderId="14" xfId="0" applyFont="1" applyFill="1" applyBorder="1" applyAlignment="1">
      <alignment vertical="center"/>
    </xf>
    <xf numFmtId="176" fontId="16" fillId="2" borderId="2" xfId="2" applyNumberFormat="1" applyFont="1" applyFill="1" applyBorder="1" applyAlignment="1" applyProtection="1">
      <alignment horizontal="right" vertical="center" shrinkToFit="1"/>
      <protection locked="0"/>
    </xf>
    <xf numFmtId="176" fontId="16" fillId="2" borderId="2" xfId="3" applyNumberFormat="1" applyFont="1" applyFill="1" applyBorder="1" applyAlignment="1" applyProtection="1">
      <alignment horizontal="right" vertical="center" shrinkToFit="1"/>
      <protection locked="0"/>
    </xf>
    <xf numFmtId="177" fontId="16" fillId="2" borderId="2" xfId="1" applyNumberFormat="1" applyFont="1" applyFill="1" applyBorder="1" applyAlignment="1" applyProtection="1">
      <alignment horizontal="right" vertical="center" shrinkToFit="1"/>
      <protection locked="0"/>
    </xf>
    <xf numFmtId="176" fontId="14" fillId="2" borderId="2" xfId="2" applyNumberFormat="1" applyFont="1" applyFill="1" applyBorder="1" applyAlignment="1" applyProtection="1">
      <alignment horizontal="right" vertical="center" shrinkToFit="1"/>
      <protection locked="0"/>
    </xf>
    <xf numFmtId="0" fontId="13" fillId="2" borderId="9" xfId="2" applyFont="1" applyFill="1" applyBorder="1" applyAlignment="1">
      <alignment horizontal="left" vertical="center"/>
    </xf>
    <xf numFmtId="176" fontId="11" fillId="2" borderId="2" xfId="2" applyNumberFormat="1" applyFont="1" applyFill="1" applyBorder="1" applyAlignment="1" applyProtection="1">
      <alignment horizontal="right" vertical="center" shrinkToFit="1"/>
      <protection locked="0"/>
    </xf>
    <xf numFmtId="176" fontId="11" fillId="2" borderId="2" xfId="3" applyNumberFormat="1" applyFont="1" applyFill="1" applyBorder="1" applyAlignment="1" applyProtection="1">
      <alignment horizontal="right" vertical="center" shrinkToFit="1"/>
      <protection locked="0"/>
    </xf>
    <xf numFmtId="177" fontId="11" fillId="2" borderId="2" xfId="1" applyNumberFormat="1" applyFont="1" applyFill="1" applyBorder="1" applyAlignment="1" applyProtection="1">
      <alignment horizontal="right" vertical="center" shrinkToFit="1"/>
      <protection locked="0"/>
    </xf>
    <xf numFmtId="176" fontId="11" fillId="0" borderId="2" xfId="5" applyNumberFormat="1" applyFont="1" applyFill="1" applyBorder="1" applyAlignment="1" applyProtection="1">
      <alignment horizontal="right" vertical="center" shrinkToFit="1"/>
      <protection locked="0"/>
    </xf>
    <xf numFmtId="177" fontId="12" fillId="0" borderId="2" xfId="1" applyNumberFormat="1" applyFont="1" applyFill="1" applyBorder="1" applyAlignment="1" applyProtection="1">
      <alignment horizontal="right" vertical="center" shrinkToFit="1"/>
      <protection locked="0"/>
    </xf>
    <xf numFmtId="177" fontId="10" fillId="0" borderId="2" xfId="1" applyNumberFormat="1" applyFont="1" applyFill="1" applyBorder="1" applyAlignment="1" applyProtection="1">
      <alignment horizontal="right" vertical="center" shrinkToFit="1"/>
      <protection locked="0"/>
    </xf>
    <xf numFmtId="176" fontId="10" fillId="2" borderId="2" xfId="2" applyNumberFormat="1" applyFont="1" applyFill="1" applyBorder="1" applyAlignment="1" applyProtection="1">
      <alignment horizontal="right" vertical="center" shrinkToFit="1"/>
      <protection locked="0"/>
    </xf>
    <xf numFmtId="3" fontId="14" fillId="0" borderId="0" xfId="0" applyNumberFormat="1" applyFont="1" applyFill="1" applyAlignment="1">
      <alignment vertical="center"/>
    </xf>
    <xf numFmtId="0" fontId="14" fillId="0" borderId="0" xfId="0" applyFont="1" applyFill="1" applyBorder="1" applyAlignment="1">
      <alignment horizontal="left" vertical="center" wrapText="1"/>
    </xf>
    <xf numFmtId="0" fontId="14" fillId="0" borderId="2" xfId="0" applyFont="1" applyFill="1" applyBorder="1" applyAlignment="1">
      <alignment horizontal="center" vertical="center"/>
    </xf>
    <xf numFmtId="0" fontId="13" fillId="3" borderId="16"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4" fillId="3" borderId="13"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11" xfId="0" applyFont="1" applyFill="1" applyBorder="1" applyAlignment="1">
      <alignment horizontal="left" vertical="center" wrapText="1"/>
    </xf>
    <xf numFmtId="0" fontId="14" fillId="3" borderId="18" xfId="0" applyFont="1" applyFill="1" applyBorder="1" applyAlignment="1">
      <alignment horizontal="left" vertical="center" wrapText="1"/>
    </xf>
    <xf numFmtId="177" fontId="14" fillId="2" borderId="2" xfId="1" applyNumberFormat="1" applyFont="1" applyFill="1" applyBorder="1" applyAlignment="1" applyProtection="1">
      <alignment horizontal="right" vertical="center" shrinkToFit="1"/>
      <protection locked="0"/>
    </xf>
    <xf numFmtId="0" fontId="14" fillId="0" borderId="2" xfId="0" applyFont="1" applyFill="1" applyBorder="1" applyAlignment="1">
      <alignment horizontal="center" vertical="center"/>
    </xf>
    <xf numFmtId="38" fontId="9" fillId="0" borderId="7" xfId="5" applyFont="1" applyFill="1" applyBorder="1" applyAlignment="1">
      <alignment horizontal="right" vertical="center" wrapText="1"/>
    </xf>
    <xf numFmtId="178" fontId="9" fillId="0" borderId="7" xfId="5" applyNumberFormat="1" applyFont="1" applyFill="1" applyBorder="1" applyAlignment="1">
      <alignment horizontal="right" vertical="center" wrapText="1"/>
    </xf>
    <xf numFmtId="38" fontId="9" fillId="0" borderId="18" xfId="5" applyFont="1" applyFill="1" applyBorder="1" applyAlignment="1">
      <alignment horizontal="right" vertical="center" wrapText="1"/>
    </xf>
    <xf numFmtId="178" fontId="9" fillId="0" borderId="18" xfId="5" applyNumberFormat="1" applyFont="1" applyFill="1" applyBorder="1" applyAlignment="1">
      <alignment horizontal="right" vertical="center" wrapText="1"/>
    </xf>
    <xf numFmtId="178" fontId="14" fillId="0" borderId="9" xfId="5" applyNumberFormat="1" applyFont="1" applyFill="1" applyBorder="1" applyAlignment="1">
      <alignment vertical="center"/>
    </xf>
    <xf numFmtId="178" fontId="13" fillId="0" borderId="9" xfId="5" applyNumberFormat="1" applyFont="1" applyFill="1" applyBorder="1" applyAlignment="1">
      <alignment horizontal="right" vertical="center"/>
    </xf>
    <xf numFmtId="178" fontId="14" fillId="0" borderId="2" xfId="5" applyNumberFormat="1" applyFont="1" applyFill="1" applyBorder="1" applyAlignment="1">
      <alignment vertical="center"/>
    </xf>
    <xf numFmtId="178" fontId="13" fillId="0" borderId="2" xfId="5" applyNumberFormat="1" applyFont="1" applyFill="1" applyBorder="1" applyAlignment="1">
      <alignment horizontal="right" vertical="center"/>
    </xf>
    <xf numFmtId="0" fontId="14" fillId="0" borderId="2" xfId="0" applyFont="1" applyFill="1" applyBorder="1" applyAlignment="1">
      <alignment horizontal="center" vertical="center"/>
    </xf>
    <xf numFmtId="176" fontId="16" fillId="0" borderId="2" xfId="5" applyNumberFormat="1" applyFont="1" applyFill="1" applyBorder="1" applyAlignment="1" applyProtection="1">
      <alignment horizontal="right" vertical="center" shrinkToFit="1"/>
      <protection locked="0"/>
    </xf>
    <xf numFmtId="176" fontId="16" fillId="4" borderId="2" xfId="2" applyNumberFormat="1" applyFont="1" applyFill="1" applyBorder="1" applyAlignment="1" applyProtection="1">
      <alignment horizontal="right" vertical="center" shrinkToFit="1"/>
      <protection locked="0"/>
    </xf>
    <xf numFmtId="0" fontId="14" fillId="3" borderId="15" xfId="0" applyFont="1" applyFill="1" applyBorder="1" applyAlignment="1">
      <alignment horizontal="center" vertical="center"/>
    </xf>
    <xf numFmtId="0" fontId="14" fillId="3" borderId="2" xfId="0" applyFont="1" applyFill="1" applyBorder="1" applyAlignment="1">
      <alignment horizontal="center" vertical="center"/>
    </xf>
    <xf numFmtId="0" fontId="14" fillId="0" borderId="0" xfId="0" applyFont="1" applyFill="1" applyBorder="1" applyAlignment="1">
      <alignment horizontal="left" vertical="center" wrapText="1"/>
    </xf>
    <xf numFmtId="0" fontId="14" fillId="3" borderId="12"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3" fillId="2" borderId="2" xfId="2"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2" applyFont="1" applyFill="1" applyBorder="1" applyAlignment="1">
      <alignment horizontal="center" vertical="center"/>
    </xf>
    <xf numFmtId="0" fontId="14" fillId="0" borderId="1" xfId="2" applyFont="1" applyFill="1" applyBorder="1" applyAlignment="1">
      <alignment horizontal="center" vertical="center"/>
    </xf>
    <xf numFmtId="0" fontId="14" fillId="0" borderId="6" xfId="2" applyFont="1" applyFill="1" applyBorder="1" applyAlignment="1">
      <alignment horizontal="center" vertical="center"/>
    </xf>
    <xf numFmtId="0" fontId="14" fillId="0" borderId="5" xfId="2" applyFont="1" applyFill="1" applyBorder="1" applyAlignment="1">
      <alignment horizontal="center" vertical="center"/>
    </xf>
  </cellXfs>
  <cellStyles count="9">
    <cellStyle name="パーセント" xfId="1" builtinId="5"/>
    <cellStyle name="桁区切り" xfId="5" builtinId="6"/>
    <cellStyle name="桁区切り 2" xfId="8"/>
    <cellStyle name="標準" xfId="0" builtinId="0"/>
    <cellStyle name="標準 2" xfId="4"/>
    <cellStyle name="標準 2 2" xfId="2"/>
    <cellStyle name="標準 2 2 2" xfId="3"/>
    <cellStyle name="標準 2 3" xfId="6"/>
    <cellStyle name="標準 2 4" xfId="7"/>
  </cellStyles>
  <dxfs count="16">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colors>
    <mruColors>
      <color rgb="FFD9D9D9"/>
      <color rgb="FFFFFFFF"/>
      <color rgb="FF0248F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0</xdr:rowOff>
    </xdr:from>
    <xdr:to>
      <xdr:col>12</xdr:col>
      <xdr:colOff>0</xdr:colOff>
      <xdr:row>39</xdr:row>
      <xdr:rowOff>0</xdr:rowOff>
    </xdr:to>
    <xdr:sp macro="" textlink="">
      <xdr:nvSpPr>
        <xdr:cNvPr id="3" name="テキスト ボックス 2"/>
        <xdr:cNvSpPr txBox="1"/>
      </xdr:nvSpPr>
      <xdr:spPr>
        <a:xfrm>
          <a:off x="425824" y="5804647"/>
          <a:ext cx="13054852" cy="419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ysClr val="windowText" lastClr="000000"/>
              </a:solidFill>
              <a:latin typeface="Meiryo UI" panose="020B0604030504040204" pitchFamily="50" charset="-128"/>
              <a:ea typeface="Meiryo UI" panose="020B0604030504040204" pitchFamily="50" charset="-128"/>
            </a:rPr>
            <a:t>計画値と実績値の乖離について</a:t>
          </a:r>
          <a:endParaRPr kumimoji="1" lang="en-US" altLang="ja-JP" sz="1100" b="1" u="sng">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第８期事業計画期間（令和３年度～令和５年度）における認定者数は，要介護・要支援全体で計画値</a:t>
          </a:r>
          <a:r>
            <a:rPr kumimoji="1" lang="en-US" altLang="ja-JP" sz="1100">
              <a:solidFill>
                <a:sysClr val="windowText" lastClr="000000"/>
              </a:solidFill>
              <a:latin typeface="Meiryo UI" panose="020B0604030504040204" pitchFamily="50" charset="-128"/>
              <a:ea typeface="Meiryo UI" panose="020B0604030504040204" pitchFamily="50" charset="-128"/>
            </a:rPr>
            <a:t>61,886</a:t>
          </a:r>
          <a:r>
            <a:rPr kumimoji="1" lang="ja-JP" altLang="en-US" sz="1100">
              <a:solidFill>
                <a:sysClr val="windowText" lastClr="000000"/>
              </a:solidFill>
              <a:latin typeface="Meiryo UI" panose="020B0604030504040204" pitchFamily="50" charset="-128"/>
              <a:ea typeface="Meiryo UI" panose="020B0604030504040204" pitchFamily="50" charset="-128"/>
            </a:rPr>
            <a:t>人に対して，実績値</a:t>
          </a:r>
          <a:r>
            <a:rPr kumimoji="1" lang="en-US" altLang="ja-JP" sz="1100">
              <a:solidFill>
                <a:sysClr val="windowText" lastClr="000000"/>
              </a:solidFill>
              <a:latin typeface="Meiryo UI" panose="020B0604030504040204" pitchFamily="50" charset="-128"/>
              <a:ea typeface="Meiryo UI" panose="020B0604030504040204" pitchFamily="50" charset="-128"/>
            </a:rPr>
            <a:t>59,497</a:t>
          </a:r>
          <a:r>
            <a:rPr kumimoji="1" lang="ja-JP" altLang="en-US" sz="1100">
              <a:solidFill>
                <a:sysClr val="windowText" lastClr="000000"/>
              </a:solidFill>
              <a:latin typeface="Meiryo UI" panose="020B0604030504040204" pitchFamily="50" charset="-128"/>
              <a:ea typeface="Meiryo UI" panose="020B0604030504040204" pitchFamily="50" charset="-128"/>
            </a:rPr>
            <a:t>人と</a:t>
          </a:r>
          <a:r>
            <a:rPr kumimoji="1" lang="en-US" altLang="ja-JP" sz="1100">
              <a:solidFill>
                <a:sysClr val="windowText" lastClr="000000"/>
              </a:solidFill>
              <a:latin typeface="Meiryo UI" panose="020B0604030504040204" pitchFamily="50" charset="-128"/>
              <a:ea typeface="Meiryo UI" panose="020B0604030504040204" pitchFamily="50" charset="-128"/>
            </a:rPr>
            <a:t>2,389</a:t>
          </a:r>
          <a:r>
            <a:rPr kumimoji="1" lang="ja-JP" altLang="en-US" sz="1100">
              <a:solidFill>
                <a:sysClr val="windowText" lastClr="000000"/>
              </a:solidFill>
              <a:latin typeface="Meiryo UI" panose="020B0604030504040204" pitchFamily="50" charset="-128"/>
              <a:ea typeface="Meiryo UI" panose="020B0604030504040204" pitchFamily="50" charset="-128"/>
            </a:rPr>
            <a:t>人計画値を下回る結果となった。</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また，認定率についても，実績値</a:t>
          </a:r>
          <a:r>
            <a:rPr kumimoji="1" lang="en-US" altLang="ja-JP" sz="1100">
              <a:solidFill>
                <a:sysClr val="windowText" lastClr="000000"/>
              </a:solidFill>
              <a:latin typeface="Meiryo UI" panose="020B0604030504040204" pitchFamily="50" charset="-128"/>
              <a:ea typeface="Meiryo UI" panose="020B0604030504040204" pitchFamily="50" charset="-128"/>
            </a:rPr>
            <a:t>20.4%</a:t>
          </a:r>
          <a:r>
            <a:rPr kumimoji="1" lang="ja-JP" altLang="en-US" sz="1100">
              <a:solidFill>
                <a:sysClr val="windowText" lastClr="000000"/>
              </a:solidFill>
              <a:latin typeface="Meiryo UI" panose="020B0604030504040204" pitchFamily="50" charset="-128"/>
              <a:ea typeface="Meiryo UI" panose="020B0604030504040204" pitchFamily="50" charset="-128"/>
            </a:rPr>
            <a:t>と計画値を下回った（令和３年度▲</a:t>
          </a:r>
          <a:r>
            <a:rPr kumimoji="1" lang="en-US" altLang="ja-JP" sz="1100">
              <a:solidFill>
                <a:sysClr val="windowText" lastClr="000000"/>
              </a:solidFill>
              <a:latin typeface="Meiryo UI" panose="020B0604030504040204" pitchFamily="50" charset="-128"/>
              <a:ea typeface="Meiryo UI" panose="020B0604030504040204" pitchFamily="50" charset="-128"/>
            </a:rPr>
            <a:t>0.4</a:t>
          </a:r>
          <a:r>
            <a:rPr kumimoji="1" lang="ja-JP" altLang="en-US" sz="1100">
              <a:solidFill>
                <a:sysClr val="windowText" lastClr="000000"/>
              </a:solidFill>
              <a:latin typeface="Meiryo UI" panose="020B0604030504040204" pitchFamily="50" charset="-128"/>
              <a:ea typeface="Meiryo UI" panose="020B0604030504040204" pitchFamily="50" charset="-128"/>
            </a:rPr>
            <a:t>ポイント， 令和４年度▲</a:t>
          </a:r>
          <a:r>
            <a:rPr kumimoji="1" lang="en-US" altLang="ja-JP" sz="1100">
              <a:solidFill>
                <a:sysClr val="windowText" lastClr="000000"/>
              </a:solidFill>
              <a:latin typeface="Meiryo UI" panose="020B0604030504040204" pitchFamily="50" charset="-128"/>
              <a:ea typeface="Meiryo UI" panose="020B0604030504040204" pitchFamily="50" charset="-128"/>
            </a:rPr>
            <a:t>0.9</a:t>
          </a:r>
          <a:r>
            <a:rPr kumimoji="1" lang="ja-JP" altLang="en-US" sz="1100">
              <a:solidFill>
                <a:sysClr val="windowText" lastClr="000000"/>
              </a:solidFill>
              <a:latin typeface="Meiryo UI" panose="020B0604030504040204" pitchFamily="50" charset="-128"/>
              <a:ea typeface="Meiryo UI" panose="020B0604030504040204" pitchFamily="50" charset="-128"/>
            </a:rPr>
            <a:t>ポイント，令和５年度▲</a:t>
          </a:r>
          <a:r>
            <a:rPr kumimoji="1" lang="en-US" altLang="ja-JP" sz="1100">
              <a:solidFill>
                <a:sysClr val="windowText" lastClr="000000"/>
              </a:solidFill>
              <a:latin typeface="Meiryo UI" panose="020B0604030504040204" pitchFamily="50" charset="-128"/>
              <a:ea typeface="Meiryo UI" panose="020B0604030504040204" pitchFamily="50" charset="-128"/>
            </a:rPr>
            <a:t>1.2</a:t>
          </a:r>
          <a:r>
            <a:rPr kumimoji="1" lang="ja-JP" altLang="en-US" sz="1100">
              <a:solidFill>
                <a:sysClr val="windowText" lastClr="000000"/>
              </a:solidFill>
              <a:latin typeface="Meiryo UI" panose="020B0604030504040204" pitchFamily="50" charset="-128"/>
              <a:ea typeface="Meiryo UI" panose="020B0604030504040204" pitchFamily="50" charset="-128"/>
            </a:rPr>
            <a:t>ポイント）。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介護認定者数及び認定率が計画値を下回った要因を以下のとおり分析した。</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新型コロナウイルスによる影響</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r>
            <a:rPr kumimoji="1" lang="ja-JP" altLang="en-US" sz="1100">
              <a:solidFill>
                <a:sysClr val="windowText" lastClr="000000"/>
              </a:solidFill>
              <a:latin typeface="Meiryo UI" panose="020B0604030504040204" pitchFamily="50" charset="-128"/>
              <a:ea typeface="Meiryo UI" panose="020B0604030504040204" pitchFamily="50" charset="-128"/>
            </a:rPr>
            <a:t>　・高齢者は新型コロナウイルスに対して重症化リスクが高いことから外出を控える傾向が強まった。</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・対面での相談や認定調査が行いづらいこともあり，初めて介護認定を受けようとする人が申請を控える傾向が強まった。</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・感染や重症化リスクへの不安から医療機関や福祉サービスへのアクセスを避ける傾向が強まった。</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事業の推進による影響</a:t>
          </a:r>
          <a:r>
            <a:rPr kumimoji="1" lang="en-US" altLang="ja-JP" sz="1100">
              <a:solidFill>
                <a:sysClr val="windowText" lastClr="000000"/>
              </a:solidFill>
              <a:latin typeface="Meiryo UI" panose="020B0604030504040204" pitchFamily="50" charset="-128"/>
              <a:ea typeface="Meiryo UI" panose="020B0604030504040204" pitchFamily="50" charset="-128"/>
            </a:rPr>
            <a:t>】</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住民主体の介護予防活動の推進（こうち笑顔マイレージの普及等），一人ひとりの健康活動の推進（健康講座等），住民主体の支え合い活動の推進（百歳体操の活用等）により高齢者の介護予防への意識が向上し，地域社会への参加促進（なごやか宅老等）など，介護予防事業の効果が表れた。</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201706</xdr:rowOff>
    </xdr:from>
    <xdr:to>
      <xdr:col>15</xdr:col>
      <xdr:colOff>0</xdr:colOff>
      <xdr:row>57</xdr:row>
      <xdr:rowOff>0</xdr:rowOff>
    </xdr:to>
    <xdr:sp macro="" textlink="">
      <xdr:nvSpPr>
        <xdr:cNvPr id="3" name="テキスト ボックス 2"/>
        <xdr:cNvSpPr txBox="1"/>
      </xdr:nvSpPr>
      <xdr:spPr>
        <a:xfrm>
          <a:off x="425824" y="10690412"/>
          <a:ext cx="17929411" cy="37427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ysClr val="windowText" lastClr="000000"/>
              </a:solidFill>
              <a:latin typeface="Meiryo UI" panose="020B0604030504040204" pitchFamily="50" charset="-128"/>
              <a:ea typeface="Meiryo UI" panose="020B0604030504040204" pitchFamily="50" charset="-128"/>
            </a:rPr>
            <a:t>計画値と実績値の乖離について</a:t>
          </a:r>
        </a:p>
        <a:p>
          <a:r>
            <a:rPr kumimoji="1" lang="ja-JP" altLang="en-US" sz="1100">
              <a:solidFill>
                <a:sysClr val="windowText" lastClr="000000"/>
              </a:solidFill>
              <a:latin typeface="Meiryo UI" panose="020B0604030504040204" pitchFamily="50" charset="-128"/>
              <a:ea typeface="Meiryo UI" panose="020B0604030504040204" pitchFamily="50" charset="-128"/>
            </a:rPr>
            <a:t>　第８期事業計画期間（令和５年度）における介護サービス利用者数は全体で，計画値</a:t>
          </a:r>
          <a:r>
            <a:rPr kumimoji="1" lang="en-US" altLang="ja-JP" sz="1100">
              <a:solidFill>
                <a:sysClr val="windowText" lastClr="000000"/>
              </a:solidFill>
              <a:latin typeface="Meiryo UI" panose="020B0604030504040204" pitchFamily="50" charset="-128"/>
              <a:ea typeface="Meiryo UI" panose="020B0604030504040204" pitchFamily="50" charset="-128"/>
            </a:rPr>
            <a:t>477,780</a:t>
          </a:r>
          <a:r>
            <a:rPr kumimoji="1" lang="ja-JP" altLang="en-US" sz="1100">
              <a:solidFill>
                <a:sysClr val="windowText" lastClr="000000"/>
              </a:solidFill>
              <a:latin typeface="Meiryo UI" panose="020B0604030504040204" pitchFamily="50" charset="-128"/>
              <a:ea typeface="Meiryo UI" panose="020B0604030504040204" pitchFamily="50" charset="-128"/>
            </a:rPr>
            <a:t>人，実績値</a:t>
          </a:r>
          <a:r>
            <a:rPr kumimoji="1" lang="en-US" altLang="ja-JP" sz="1100">
              <a:solidFill>
                <a:sysClr val="windowText" lastClr="000000"/>
              </a:solidFill>
              <a:latin typeface="Meiryo UI" panose="020B0604030504040204" pitchFamily="50" charset="-128"/>
              <a:ea typeface="Meiryo UI" panose="020B0604030504040204" pitchFamily="50" charset="-128"/>
            </a:rPr>
            <a:t>446,256</a:t>
          </a:r>
          <a:r>
            <a:rPr kumimoji="1" lang="ja-JP" altLang="en-US" sz="1100">
              <a:solidFill>
                <a:sysClr val="windowText" lastClr="000000"/>
              </a:solidFill>
              <a:latin typeface="Meiryo UI" panose="020B0604030504040204" pitchFamily="50" charset="-128"/>
              <a:ea typeface="Meiryo UI" panose="020B0604030504040204" pitchFamily="50" charset="-128"/>
            </a:rPr>
            <a:t>人と計画値を</a:t>
          </a:r>
          <a:r>
            <a:rPr kumimoji="1" lang="en-US" altLang="ja-JP" sz="1100">
              <a:solidFill>
                <a:sysClr val="windowText" lastClr="000000"/>
              </a:solidFill>
              <a:latin typeface="Meiryo UI" panose="020B0604030504040204" pitchFamily="50" charset="-128"/>
              <a:ea typeface="Meiryo UI" panose="020B0604030504040204" pitchFamily="50" charset="-128"/>
            </a:rPr>
            <a:t>31,524</a:t>
          </a:r>
          <a:r>
            <a:rPr kumimoji="1" lang="ja-JP" altLang="en-US" sz="1100">
              <a:solidFill>
                <a:sysClr val="windowText" lastClr="000000"/>
              </a:solidFill>
              <a:latin typeface="Meiryo UI" panose="020B0604030504040204" pitchFamily="50" charset="-128"/>
              <a:ea typeface="Meiryo UI" panose="020B0604030504040204" pitchFamily="50" charset="-128"/>
            </a:rPr>
            <a:t>人下回った。サービス種別ごとに見ると，介護予防サービス・居宅サービスが</a:t>
          </a:r>
          <a:r>
            <a:rPr kumimoji="1" lang="en-US" altLang="ja-JP" sz="1100">
              <a:solidFill>
                <a:sysClr val="windowText" lastClr="000000"/>
              </a:solidFill>
              <a:latin typeface="Meiryo UI" panose="020B0604030504040204" pitchFamily="50" charset="-128"/>
              <a:ea typeface="Meiryo UI" panose="020B0604030504040204" pitchFamily="50" charset="-128"/>
            </a:rPr>
            <a:t>18,939</a:t>
          </a:r>
          <a:r>
            <a:rPr kumimoji="1" lang="ja-JP" altLang="en-US" sz="1100">
              <a:solidFill>
                <a:sysClr val="windowText" lastClr="000000"/>
              </a:solidFill>
              <a:latin typeface="Meiryo UI" panose="020B0604030504040204" pitchFamily="50" charset="-128"/>
              <a:ea typeface="Meiryo UI" panose="020B0604030504040204" pitchFamily="50" charset="-128"/>
            </a:rPr>
            <a:t>人，地域密着型介護予防サービス・地域密着型サービスが</a:t>
          </a:r>
          <a:r>
            <a:rPr kumimoji="1" lang="en-US" altLang="ja-JP" sz="1100">
              <a:solidFill>
                <a:sysClr val="windowText" lastClr="000000"/>
              </a:solidFill>
              <a:latin typeface="Meiryo UI" panose="020B0604030504040204" pitchFamily="50" charset="-128"/>
              <a:ea typeface="Meiryo UI" panose="020B0604030504040204" pitchFamily="50" charset="-128"/>
            </a:rPr>
            <a:t>2,308</a:t>
          </a:r>
          <a:r>
            <a:rPr kumimoji="1" lang="ja-JP" altLang="en-US" sz="1100">
              <a:solidFill>
                <a:sysClr val="windowText" lastClr="000000"/>
              </a:solidFill>
              <a:latin typeface="Meiryo UI" panose="020B0604030504040204" pitchFamily="50" charset="-128"/>
              <a:ea typeface="Meiryo UI" panose="020B0604030504040204" pitchFamily="50" charset="-128"/>
            </a:rPr>
            <a:t>人，施設サービスが</a:t>
          </a:r>
          <a:r>
            <a:rPr kumimoji="1" lang="en-US" altLang="ja-JP" sz="1100">
              <a:solidFill>
                <a:sysClr val="windowText" lastClr="000000"/>
              </a:solidFill>
              <a:latin typeface="Meiryo UI" panose="020B0604030504040204" pitchFamily="50" charset="-128"/>
              <a:ea typeface="Meiryo UI" panose="020B0604030504040204" pitchFamily="50" charset="-128"/>
            </a:rPr>
            <a:t>3,184</a:t>
          </a:r>
          <a:r>
            <a:rPr kumimoji="1" lang="ja-JP" altLang="en-US" sz="1100">
              <a:solidFill>
                <a:sysClr val="windowText" lastClr="000000"/>
              </a:solidFill>
              <a:latin typeface="Meiryo UI" panose="020B0604030504040204" pitchFamily="50" charset="-128"/>
              <a:ea typeface="Meiryo UI" panose="020B0604030504040204" pitchFamily="50" charset="-128"/>
            </a:rPr>
            <a:t>人，介護予防支援・居宅介護予防支援が</a:t>
          </a:r>
          <a:r>
            <a:rPr kumimoji="1" lang="en-US" altLang="ja-JP" sz="1100">
              <a:solidFill>
                <a:sysClr val="windowText" lastClr="000000"/>
              </a:solidFill>
              <a:latin typeface="Meiryo UI" panose="020B0604030504040204" pitchFamily="50" charset="-128"/>
              <a:ea typeface="Meiryo UI" panose="020B0604030504040204" pitchFamily="50" charset="-128"/>
            </a:rPr>
            <a:t>7,093</a:t>
          </a:r>
          <a:r>
            <a:rPr kumimoji="1" lang="ja-JP" altLang="en-US" sz="1100">
              <a:solidFill>
                <a:sysClr val="windowText" lastClr="000000"/>
              </a:solidFill>
              <a:latin typeface="Meiryo UI" panose="020B0604030504040204" pitchFamily="50" charset="-128"/>
              <a:ea typeface="Meiryo UI" panose="020B0604030504040204" pitchFamily="50" charset="-128"/>
            </a:rPr>
            <a:t>人計画値を下回る結果となった。また，第８期事業計画期間全体では，計画値</a:t>
          </a:r>
          <a:r>
            <a:rPr kumimoji="1" lang="en-US" altLang="ja-JP" sz="1100">
              <a:solidFill>
                <a:sysClr val="windowText" lastClr="000000"/>
              </a:solidFill>
              <a:latin typeface="Meiryo UI" panose="020B0604030504040204" pitchFamily="50" charset="-128"/>
              <a:ea typeface="Meiryo UI" panose="020B0604030504040204" pitchFamily="50" charset="-128"/>
            </a:rPr>
            <a:t>1,392,288</a:t>
          </a:r>
          <a:r>
            <a:rPr kumimoji="1" lang="ja-JP" altLang="en-US" sz="1100">
              <a:solidFill>
                <a:sysClr val="windowText" lastClr="000000"/>
              </a:solidFill>
              <a:latin typeface="Meiryo UI" panose="020B0604030504040204" pitchFamily="50" charset="-128"/>
              <a:ea typeface="Meiryo UI" panose="020B0604030504040204" pitchFamily="50" charset="-128"/>
            </a:rPr>
            <a:t>人，実績値</a:t>
          </a:r>
          <a:r>
            <a:rPr kumimoji="1" lang="en-US" altLang="ja-JP" sz="1100">
              <a:solidFill>
                <a:sysClr val="windowText" lastClr="000000"/>
              </a:solidFill>
              <a:latin typeface="Meiryo UI" panose="020B0604030504040204" pitchFamily="50" charset="-128"/>
              <a:ea typeface="Meiryo UI" panose="020B0604030504040204" pitchFamily="50" charset="-128"/>
            </a:rPr>
            <a:t>1,324,135</a:t>
          </a:r>
          <a:r>
            <a:rPr kumimoji="1" lang="ja-JP" altLang="en-US" sz="1100">
              <a:solidFill>
                <a:sysClr val="windowText" lastClr="000000"/>
              </a:solidFill>
              <a:latin typeface="Meiryo UI" panose="020B0604030504040204" pitchFamily="50" charset="-128"/>
              <a:ea typeface="Meiryo UI" panose="020B0604030504040204" pitchFamily="50" charset="-128"/>
            </a:rPr>
            <a:t>人と計画値を</a:t>
          </a:r>
          <a:r>
            <a:rPr kumimoji="1" lang="en-US" altLang="ja-JP" sz="1100">
              <a:solidFill>
                <a:sysClr val="windowText" lastClr="000000"/>
              </a:solidFill>
              <a:latin typeface="Meiryo UI" panose="020B0604030504040204" pitchFamily="50" charset="-128"/>
              <a:ea typeface="Meiryo UI" panose="020B0604030504040204" pitchFamily="50" charset="-128"/>
            </a:rPr>
            <a:t>68,153</a:t>
          </a:r>
          <a:r>
            <a:rPr kumimoji="1" lang="ja-JP" altLang="en-US" sz="1100">
              <a:solidFill>
                <a:sysClr val="windowText" lastClr="000000"/>
              </a:solidFill>
              <a:latin typeface="Meiryo UI" panose="020B0604030504040204" pitchFamily="50" charset="-128"/>
              <a:ea typeface="Meiryo UI" panose="020B0604030504040204" pitchFamily="50" charset="-128"/>
            </a:rPr>
            <a:t>人下回った。サービス種別ごとに見ると，介護予防サービス・居宅サービスが</a:t>
          </a:r>
          <a:r>
            <a:rPr kumimoji="1" lang="en-US" altLang="ja-JP" sz="1100">
              <a:solidFill>
                <a:sysClr val="windowText" lastClr="000000"/>
              </a:solidFill>
              <a:latin typeface="Meiryo UI" panose="020B0604030504040204" pitchFamily="50" charset="-128"/>
              <a:ea typeface="Meiryo UI" panose="020B0604030504040204" pitchFamily="50" charset="-128"/>
            </a:rPr>
            <a:t>45,656</a:t>
          </a:r>
          <a:r>
            <a:rPr kumimoji="1" lang="ja-JP" altLang="en-US" sz="1100">
              <a:solidFill>
                <a:sysClr val="windowText" lastClr="000000"/>
              </a:solidFill>
              <a:latin typeface="Meiryo UI" panose="020B0604030504040204" pitchFamily="50" charset="-128"/>
              <a:ea typeface="Meiryo UI" panose="020B0604030504040204" pitchFamily="50" charset="-128"/>
            </a:rPr>
            <a:t>人，地域密着型介護予防サービス・地域密着型サービスが</a:t>
          </a:r>
          <a:r>
            <a:rPr kumimoji="1" lang="en-US" altLang="ja-JP" sz="1100">
              <a:solidFill>
                <a:sysClr val="windowText" lastClr="000000"/>
              </a:solidFill>
              <a:latin typeface="Meiryo UI" panose="020B0604030504040204" pitchFamily="50" charset="-128"/>
              <a:ea typeface="Meiryo UI" panose="020B0604030504040204" pitchFamily="50" charset="-128"/>
            </a:rPr>
            <a:t>4,557</a:t>
          </a:r>
          <a:r>
            <a:rPr kumimoji="1" lang="ja-JP" altLang="en-US" sz="1100">
              <a:solidFill>
                <a:sysClr val="windowText" lastClr="000000"/>
              </a:solidFill>
              <a:latin typeface="Meiryo UI" panose="020B0604030504040204" pitchFamily="50" charset="-128"/>
              <a:ea typeface="Meiryo UI" panose="020B0604030504040204" pitchFamily="50" charset="-128"/>
            </a:rPr>
            <a:t>人，施設サービスが</a:t>
          </a:r>
          <a:r>
            <a:rPr kumimoji="1" lang="en-US" altLang="ja-JP" sz="1100">
              <a:solidFill>
                <a:sysClr val="windowText" lastClr="000000"/>
              </a:solidFill>
              <a:latin typeface="Meiryo UI" panose="020B0604030504040204" pitchFamily="50" charset="-128"/>
              <a:ea typeface="Meiryo UI" panose="020B0604030504040204" pitchFamily="50" charset="-128"/>
            </a:rPr>
            <a:t>7,190</a:t>
          </a:r>
          <a:r>
            <a:rPr kumimoji="1" lang="ja-JP" altLang="en-US" sz="1100">
              <a:solidFill>
                <a:sysClr val="windowText" lastClr="000000"/>
              </a:solidFill>
              <a:latin typeface="Meiryo UI" panose="020B0604030504040204" pitchFamily="50" charset="-128"/>
              <a:ea typeface="Meiryo UI" panose="020B0604030504040204" pitchFamily="50" charset="-128"/>
            </a:rPr>
            <a:t>人，介護予防支援・居宅介護予防支援が</a:t>
          </a:r>
          <a:r>
            <a:rPr kumimoji="1" lang="en-US" altLang="ja-JP" sz="1100">
              <a:solidFill>
                <a:sysClr val="windowText" lastClr="000000"/>
              </a:solidFill>
              <a:latin typeface="Meiryo UI" panose="020B0604030504040204" pitchFamily="50" charset="-128"/>
              <a:ea typeface="Meiryo UI" panose="020B0604030504040204" pitchFamily="50" charset="-128"/>
            </a:rPr>
            <a:t>10,750</a:t>
          </a:r>
          <a:r>
            <a:rPr kumimoji="1" lang="ja-JP" altLang="en-US" sz="1100">
              <a:solidFill>
                <a:sysClr val="windowText" lastClr="000000"/>
              </a:solidFill>
              <a:latin typeface="Meiryo UI" panose="020B0604030504040204" pitchFamily="50" charset="-128"/>
              <a:ea typeface="Meiryo UI" panose="020B0604030504040204" pitchFamily="50" charset="-128"/>
            </a:rPr>
            <a:t>人計画値を下回る結果となった。</a:t>
          </a:r>
        </a:p>
        <a:p>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・訪問介護，訪問入浴介護，訪問リハビリテーション，通所介護，通所リハビリテーションの乖離（－）</a:t>
          </a:r>
        </a:p>
        <a:p>
          <a:r>
            <a:rPr kumimoji="1" lang="ja-JP" altLang="en-US" sz="1100">
              <a:solidFill>
                <a:sysClr val="windowText" lastClr="000000"/>
              </a:solidFill>
              <a:latin typeface="Meiryo UI" panose="020B0604030504040204" pitchFamily="50" charset="-128"/>
              <a:ea typeface="Meiryo UI" panose="020B0604030504040204" pitchFamily="50" charset="-128"/>
            </a:rPr>
            <a:t>　これらのサービスは主に軽度者が多く利用するサービスであることから，不要不急の外出控え，介護事業所側での人員配置の見直しやサービス提供体制の変更等，新型コロナウイルス感染症の影響を受け，利用者が減少する結果となった。また，令和５年５月８日から新型コロナウイルス感染症が５類感染症に移行となったが，移行後直ちに利用者数が戻ることはなかったことが計画値との乖離の原因であると考えることができる。</a:t>
          </a:r>
        </a:p>
        <a:p>
          <a:r>
            <a:rPr kumimoji="1" lang="ja-JP" altLang="en-US" sz="1100" b="1">
              <a:solidFill>
                <a:sysClr val="windowText" lastClr="000000"/>
              </a:solidFill>
              <a:latin typeface="Meiryo UI" panose="020B0604030504040204" pitchFamily="50" charset="-128"/>
              <a:ea typeface="Meiryo UI" panose="020B0604030504040204" pitchFamily="50" charset="-128"/>
            </a:rPr>
            <a:t>・訪問介護の乖離（＋）</a:t>
          </a:r>
        </a:p>
        <a:p>
          <a:r>
            <a:rPr kumimoji="1" lang="ja-JP" altLang="en-US" sz="1100">
              <a:solidFill>
                <a:sysClr val="windowText" lastClr="000000"/>
              </a:solidFill>
              <a:latin typeface="Meiryo UI" panose="020B0604030504040204" pitchFamily="50" charset="-128"/>
              <a:ea typeface="Meiryo UI" panose="020B0604030504040204" pitchFamily="50" charset="-128"/>
            </a:rPr>
            <a:t>　日常的な世話が必要なサービスであることから，新型コロナウイルス感染症の影響を受けにくく，利用者が増加する結果となったことが計画値との乖離の原因であると考えることができる。</a:t>
          </a:r>
        </a:p>
        <a:p>
          <a:r>
            <a:rPr kumimoji="1" lang="ja-JP" altLang="en-US" sz="1100" b="1">
              <a:solidFill>
                <a:sysClr val="windowText" lastClr="000000"/>
              </a:solidFill>
              <a:latin typeface="Meiryo UI" panose="020B0604030504040204" pitchFamily="50" charset="-128"/>
              <a:ea typeface="Meiryo UI" panose="020B0604030504040204" pitchFamily="50" charset="-128"/>
            </a:rPr>
            <a:t>・小規模多機能型居宅介護，認知症対応型共同生検算シート活介護の乖離（－）</a:t>
          </a:r>
        </a:p>
        <a:p>
          <a:r>
            <a:rPr kumimoji="1" lang="ja-JP" altLang="en-US" sz="1100">
              <a:solidFill>
                <a:sysClr val="windowText" lastClr="000000"/>
              </a:solidFill>
              <a:latin typeface="Meiryo UI" panose="020B0604030504040204" pitchFamily="50" charset="-128"/>
              <a:ea typeface="Meiryo UI" panose="020B0604030504040204" pitchFamily="50" charset="-128"/>
            </a:rPr>
            <a:t>　第８期事業計画における施設整備計画では令和４年度からの定員数等拡大分の利用者数を見込んでいたが，事業所の開設が物価高騰の影響を受けたことで大幅に遅れ，当該計画期間中に完成しなかったことが計画値との乖離の原因であると考えることができる。</a:t>
          </a:r>
        </a:p>
        <a:p>
          <a:r>
            <a:rPr kumimoji="1" lang="ja-JP" altLang="en-US" sz="1100" b="1">
              <a:solidFill>
                <a:sysClr val="windowText" lastClr="000000"/>
              </a:solidFill>
              <a:latin typeface="Meiryo UI" panose="020B0604030504040204" pitchFamily="50" charset="-128"/>
              <a:ea typeface="Meiryo UI" panose="020B0604030504040204" pitchFamily="50" charset="-128"/>
            </a:rPr>
            <a:t>・介護医療院の乖離（</a:t>
          </a:r>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a:t>
          </a:r>
        </a:p>
        <a:p>
          <a:r>
            <a:rPr kumimoji="1" lang="ja-JP" altLang="en-US" sz="1100">
              <a:solidFill>
                <a:sysClr val="windowText" lastClr="000000"/>
              </a:solidFill>
              <a:latin typeface="Meiryo UI" panose="020B0604030504040204" pitchFamily="50" charset="-128"/>
              <a:ea typeface="Meiryo UI" panose="020B0604030504040204" pitchFamily="50" charset="-128"/>
            </a:rPr>
            <a:t>　介護療養型医療施設の廃止に伴う施設数及び定員数拡大分の利用者数を見込んでいたが，介護医療院への転換を行わなかった事業所もあったことが計画値との乖離の原因であると考えることができる。</a:t>
          </a:r>
        </a:p>
        <a:p>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41</xdr:row>
      <xdr:rowOff>201706</xdr:rowOff>
    </xdr:from>
    <xdr:to>
      <xdr:col>15</xdr:col>
      <xdr:colOff>0</xdr:colOff>
      <xdr:row>58</xdr:row>
      <xdr:rowOff>0</xdr:rowOff>
    </xdr:to>
    <xdr:sp macro="" textlink="">
      <xdr:nvSpPr>
        <xdr:cNvPr id="2" name="テキスト ボックス 1"/>
        <xdr:cNvSpPr txBox="1"/>
      </xdr:nvSpPr>
      <xdr:spPr>
        <a:xfrm>
          <a:off x="435429" y="10624777"/>
          <a:ext cx="18043071" cy="3962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ysClr val="windowText" lastClr="000000"/>
              </a:solidFill>
              <a:latin typeface="Meiryo UI" panose="020B0604030504040204" pitchFamily="50" charset="-128"/>
              <a:ea typeface="Meiryo UI" panose="020B0604030504040204" pitchFamily="50" charset="-128"/>
            </a:rPr>
            <a:t>計画値と実績値の乖離について</a:t>
          </a:r>
          <a:endParaRPr kumimoji="1" lang="en-US" altLang="ja-JP" sz="1100" b="1" u="sng">
            <a:solidFill>
              <a:sysClr val="windowText" lastClr="000000"/>
            </a:solidFill>
            <a:latin typeface="Meiryo UI" panose="020B0604030504040204" pitchFamily="50" charset="-128"/>
            <a:ea typeface="Meiryo UI" panose="020B0604030504040204" pitchFamily="50" charset="-128"/>
          </a:endParaRPr>
        </a:p>
        <a:p>
          <a:r>
            <a:rPr kumimoji="1" lang="ja-JP" altLang="en-US" sz="1100" b="0" u="none">
              <a:solidFill>
                <a:sysClr val="windowText" lastClr="000000"/>
              </a:solidFill>
              <a:latin typeface="Meiryo UI" panose="020B0604030504040204" pitchFamily="50" charset="-128"/>
              <a:ea typeface="Meiryo UI" panose="020B0604030504040204" pitchFamily="50" charset="-128"/>
            </a:rPr>
            <a:t>　第８期事業計画期間（令和５年度）における給付費は全体で，計画値</a:t>
          </a:r>
          <a:r>
            <a:rPr kumimoji="1" lang="en-US" altLang="ja-JP" sz="1100" b="0" u="none">
              <a:solidFill>
                <a:sysClr val="windowText" lastClr="000000"/>
              </a:solidFill>
              <a:latin typeface="Meiryo UI" panose="020B0604030504040204" pitchFamily="50" charset="-128"/>
              <a:ea typeface="Meiryo UI" panose="020B0604030504040204" pitchFamily="50" charset="-128"/>
            </a:rPr>
            <a:t>30,301,789,000</a:t>
          </a:r>
          <a:r>
            <a:rPr kumimoji="1" lang="ja-JP" altLang="en-US" sz="1100" b="0" u="none">
              <a:solidFill>
                <a:sysClr val="windowText" lastClr="000000"/>
              </a:solidFill>
              <a:latin typeface="Meiryo UI" panose="020B0604030504040204" pitchFamily="50" charset="-128"/>
              <a:ea typeface="Meiryo UI" panose="020B0604030504040204" pitchFamily="50" charset="-128"/>
            </a:rPr>
            <a:t>円，実績値</a:t>
          </a:r>
          <a:r>
            <a:rPr kumimoji="1" lang="en-US" altLang="ja-JP" sz="1100" b="0" u="none">
              <a:solidFill>
                <a:sysClr val="windowText" lastClr="000000"/>
              </a:solidFill>
              <a:latin typeface="Meiryo UI" panose="020B0604030504040204" pitchFamily="50" charset="-128"/>
              <a:ea typeface="Meiryo UI" panose="020B0604030504040204" pitchFamily="50" charset="-128"/>
            </a:rPr>
            <a:t>28,139,441,651</a:t>
          </a:r>
          <a:r>
            <a:rPr kumimoji="1" lang="ja-JP" altLang="en-US" sz="1100" b="0" u="none">
              <a:solidFill>
                <a:sysClr val="windowText" lastClr="000000"/>
              </a:solidFill>
              <a:latin typeface="Meiryo UI" panose="020B0604030504040204" pitchFamily="50" charset="-128"/>
              <a:ea typeface="Meiryo UI" panose="020B0604030504040204" pitchFamily="50" charset="-128"/>
            </a:rPr>
            <a:t>円と計画値を</a:t>
          </a:r>
          <a:r>
            <a:rPr kumimoji="1" lang="en-US" altLang="ja-JP" sz="1100" b="0" u="none">
              <a:solidFill>
                <a:sysClr val="windowText" lastClr="000000"/>
              </a:solidFill>
              <a:latin typeface="Meiryo UI" panose="020B0604030504040204" pitchFamily="50" charset="-128"/>
              <a:ea typeface="Meiryo UI" panose="020B0604030504040204" pitchFamily="50" charset="-128"/>
            </a:rPr>
            <a:t>2,162,347,349</a:t>
          </a:r>
          <a:r>
            <a:rPr kumimoji="1" lang="ja-JP" altLang="en-US" sz="1100" b="0" u="none">
              <a:solidFill>
                <a:sysClr val="windowText" lastClr="000000"/>
              </a:solidFill>
              <a:latin typeface="Meiryo UI" panose="020B0604030504040204" pitchFamily="50" charset="-128"/>
              <a:ea typeface="Meiryo UI" panose="020B0604030504040204" pitchFamily="50" charset="-128"/>
            </a:rPr>
            <a:t>円下回った。サービス種別ごとに見ると，介護予防サービス・居宅サービスが</a:t>
          </a:r>
          <a:r>
            <a:rPr kumimoji="1" lang="en-US" altLang="ja-JP" sz="1100" b="0" u="none">
              <a:solidFill>
                <a:sysClr val="windowText" lastClr="000000"/>
              </a:solidFill>
              <a:latin typeface="Meiryo UI" panose="020B0604030504040204" pitchFamily="50" charset="-128"/>
              <a:ea typeface="Meiryo UI" panose="020B0604030504040204" pitchFamily="50" charset="-128"/>
            </a:rPr>
            <a:t>1,183,664,940</a:t>
          </a:r>
          <a:r>
            <a:rPr kumimoji="1" lang="ja-JP" altLang="en-US" sz="1100" b="0" u="none">
              <a:solidFill>
                <a:sysClr val="windowText" lastClr="000000"/>
              </a:solidFill>
              <a:latin typeface="Meiryo UI" panose="020B0604030504040204" pitchFamily="50" charset="-128"/>
              <a:ea typeface="Meiryo UI" panose="020B0604030504040204" pitchFamily="50" charset="-128"/>
            </a:rPr>
            <a:t>円，地域密着型介護予防サービス・地域密着型サービスが</a:t>
          </a:r>
          <a:r>
            <a:rPr kumimoji="1" lang="en-US" altLang="ja-JP" sz="1100" b="0" u="none">
              <a:solidFill>
                <a:sysClr val="windowText" lastClr="000000"/>
              </a:solidFill>
              <a:latin typeface="Meiryo UI" panose="020B0604030504040204" pitchFamily="50" charset="-128"/>
              <a:ea typeface="Meiryo UI" panose="020B0604030504040204" pitchFamily="50" charset="-128"/>
            </a:rPr>
            <a:t>254,649,838</a:t>
          </a:r>
          <a:r>
            <a:rPr kumimoji="1" lang="ja-JP" altLang="en-US" sz="1100" b="0" u="none">
              <a:solidFill>
                <a:sysClr val="windowText" lastClr="000000"/>
              </a:solidFill>
              <a:latin typeface="Meiryo UI" panose="020B0604030504040204" pitchFamily="50" charset="-128"/>
              <a:ea typeface="Meiryo UI" panose="020B0604030504040204" pitchFamily="50" charset="-128"/>
            </a:rPr>
            <a:t>円，施設サービスが</a:t>
          </a:r>
          <a:r>
            <a:rPr kumimoji="1" lang="en-US" altLang="ja-JP" sz="1100" b="0" u="none">
              <a:solidFill>
                <a:sysClr val="windowText" lastClr="000000"/>
              </a:solidFill>
              <a:latin typeface="Meiryo UI" panose="020B0604030504040204" pitchFamily="50" charset="-128"/>
              <a:ea typeface="Meiryo UI" panose="020B0604030504040204" pitchFamily="50" charset="-128"/>
            </a:rPr>
            <a:t>693,364,529</a:t>
          </a:r>
          <a:r>
            <a:rPr kumimoji="1" lang="ja-JP" altLang="en-US" sz="1100" b="0" u="none">
              <a:solidFill>
                <a:sysClr val="windowText" lastClr="000000"/>
              </a:solidFill>
              <a:latin typeface="Meiryo UI" panose="020B0604030504040204" pitchFamily="50" charset="-128"/>
              <a:ea typeface="Meiryo UI" panose="020B0604030504040204" pitchFamily="50" charset="-128"/>
            </a:rPr>
            <a:t>円，介護予防支援・居宅介護予防支援が</a:t>
          </a:r>
          <a:r>
            <a:rPr kumimoji="1" lang="en-US" altLang="ja-JP" sz="1100" b="0" u="none">
              <a:solidFill>
                <a:sysClr val="windowText" lastClr="000000"/>
              </a:solidFill>
              <a:latin typeface="Meiryo UI" panose="020B0604030504040204" pitchFamily="50" charset="-128"/>
              <a:ea typeface="Meiryo UI" panose="020B0604030504040204" pitchFamily="50" charset="-128"/>
            </a:rPr>
            <a:t>30,668,042</a:t>
          </a:r>
          <a:r>
            <a:rPr kumimoji="1" lang="ja-JP" altLang="en-US" sz="1100" b="0" u="none">
              <a:solidFill>
                <a:sysClr val="windowText" lastClr="000000"/>
              </a:solidFill>
              <a:latin typeface="Meiryo UI" panose="020B0604030504040204" pitchFamily="50" charset="-128"/>
              <a:ea typeface="Meiryo UI" panose="020B0604030504040204" pitchFamily="50" charset="-128"/>
            </a:rPr>
            <a:t>円計画値を下回る結果となった。また，第８期事業計画期間全体では，計画値</a:t>
          </a:r>
          <a:r>
            <a:rPr kumimoji="1" lang="en-US" altLang="ja-JP" sz="1100" b="0" u="none">
              <a:solidFill>
                <a:sysClr val="windowText" lastClr="000000"/>
              </a:solidFill>
              <a:latin typeface="Meiryo UI" panose="020B0604030504040204" pitchFamily="50" charset="-128"/>
              <a:ea typeface="Meiryo UI" panose="020B0604030504040204" pitchFamily="50" charset="-128"/>
            </a:rPr>
            <a:t>87,989,374,000</a:t>
          </a:r>
          <a:r>
            <a:rPr kumimoji="1" lang="ja-JP" altLang="en-US" sz="1100" b="0" u="none">
              <a:solidFill>
                <a:sysClr val="windowText" lastClr="000000"/>
              </a:solidFill>
              <a:latin typeface="Meiryo UI" panose="020B0604030504040204" pitchFamily="50" charset="-128"/>
              <a:ea typeface="Meiryo UI" panose="020B0604030504040204" pitchFamily="50" charset="-128"/>
            </a:rPr>
            <a:t>円，実績値</a:t>
          </a:r>
          <a:r>
            <a:rPr kumimoji="1" lang="en-US" altLang="ja-JP" sz="1100" b="0" u="none">
              <a:solidFill>
                <a:sysClr val="windowText" lastClr="000000"/>
              </a:solidFill>
              <a:latin typeface="Meiryo UI" panose="020B0604030504040204" pitchFamily="50" charset="-128"/>
              <a:ea typeface="Meiryo UI" panose="020B0604030504040204" pitchFamily="50" charset="-128"/>
            </a:rPr>
            <a:t>83,082,105,654</a:t>
          </a:r>
          <a:r>
            <a:rPr kumimoji="1" lang="ja-JP" altLang="en-US" sz="1100" b="0" u="none">
              <a:solidFill>
                <a:sysClr val="windowText" lastClr="000000"/>
              </a:solidFill>
              <a:latin typeface="Meiryo UI" panose="020B0604030504040204" pitchFamily="50" charset="-128"/>
              <a:ea typeface="Meiryo UI" panose="020B0604030504040204" pitchFamily="50" charset="-128"/>
            </a:rPr>
            <a:t>円と計画値を</a:t>
          </a:r>
          <a:r>
            <a:rPr kumimoji="1" lang="en-US" altLang="ja-JP" sz="1100" b="0" u="none">
              <a:solidFill>
                <a:sysClr val="windowText" lastClr="000000"/>
              </a:solidFill>
              <a:latin typeface="Meiryo UI" panose="020B0604030504040204" pitchFamily="50" charset="-128"/>
              <a:ea typeface="Meiryo UI" panose="020B0604030504040204" pitchFamily="50" charset="-128"/>
            </a:rPr>
            <a:t>4,907,268,346</a:t>
          </a:r>
          <a:r>
            <a:rPr kumimoji="1" lang="ja-JP" altLang="en-US" sz="1100" b="0" u="none">
              <a:solidFill>
                <a:sysClr val="windowText" lastClr="000000"/>
              </a:solidFill>
              <a:latin typeface="Meiryo UI" panose="020B0604030504040204" pitchFamily="50" charset="-128"/>
              <a:ea typeface="Meiryo UI" panose="020B0604030504040204" pitchFamily="50" charset="-128"/>
            </a:rPr>
            <a:t>円下回った。サービス種別ごとに見ると，介護予防サービス・居宅サービスが</a:t>
          </a:r>
          <a:r>
            <a:rPr kumimoji="1" lang="en-US" altLang="ja-JP" sz="1100" b="0" u="none">
              <a:solidFill>
                <a:sysClr val="windowText" lastClr="000000"/>
              </a:solidFill>
              <a:latin typeface="Meiryo UI" panose="020B0604030504040204" pitchFamily="50" charset="-128"/>
              <a:ea typeface="Meiryo UI" panose="020B0604030504040204" pitchFamily="50" charset="-128"/>
            </a:rPr>
            <a:t>3,115,541,983</a:t>
          </a:r>
          <a:r>
            <a:rPr kumimoji="1" lang="ja-JP" altLang="en-US" sz="1100" b="0" u="none">
              <a:solidFill>
                <a:sysClr val="windowText" lastClr="000000"/>
              </a:solidFill>
              <a:latin typeface="Meiryo UI" panose="020B0604030504040204" pitchFamily="50" charset="-128"/>
              <a:ea typeface="Meiryo UI" panose="020B0604030504040204" pitchFamily="50" charset="-128"/>
            </a:rPr>
            <a:t>円，地域密着型介護予防サービス・地域密着型サービスが</a:t>
          </a:r>
          <a:r>
            <a:rPr kumimoji="1" lang="en-US" altLang="ja-JP" sz="1100" b="0" u="none">
              <a:solidFill>
                <a:sysClr val="windowText" lastClr="000000"/>
              </a:solidFill>
              <a:latin typeface="Meiryo UI" panose="020B0604030504040204" pitchFamily="50" charset="-128"/>
              <a:ea typeface="Meiryo UI" panose="020B0604030504040204" pitchFamily="50" charset="-128"/>
            </a:rPr>
            <a:t>506,312,825</a:t>
          </a:r>
          <a:r>
            <a:rPr kumimoji="1" lang="ja-JP" altLang="en-US" sz="1100" b="0" u="none">
              <a:solidFill>
                <a:sysClr val="windowText" lastClr="000000"/>
              </a:solidFill>
              <a:latin typeface="Meiryo UI" panose="020B0604030504040204" pitchFamily="50" charset="-128"/>
              <a:ea typeface="Meiryo UI" panose="020B0604030504040204" pitchFamily="50" charset="-128"/>
            </a:rPr>
            <a:t>円，施設サービスが</a:t>
          </a:r>
          <a:r>
            <a:rPr kumimoji="1" lang="en-US" altLang="ja-JP" sz="1100" b="0" u="none">
              <a:solidFill>
                <a:sysClr val="windowText" lastClr="000000"/>
              </a:solidFill>
              <a:latin typeface="Meiryo UI" panose="020B0604030504040204" pitchFamily="50" charset="-128"/>
              <a:ea typeface="Meiryo UI" panose="020B0604030504040204" pitchFamily="50" charset="-128"/>
            </a:rPr>
            <a:t>1,306,887,473</a:t>
          </a:r>
          <a:r>
            <a:rPr kumimoji="1" lang="ja-JP" altLang="en-US" sz="1100" b="0" u="none">
              <a:solidFill>
                <a:sysClr val="windowText" lastClr="000000"/>
              </a:solidFill>
              <a:latin typeface="Meiryo UI" panose="020B0604030504040204" pitchFamily="50" charset="-128"/>
              <a:ea typeface="Meiryo UI" panose="020B0604030504040204" pitchFamily="50" charset="-128"/>
            </a:rPr>
            <a:t>円計画値を下回り，介護予防支援・居宅介護予防支援が</a:t>
          </a:r>
          <a:r>
            <a:rPr kumimoji="1" lang="en-US" altLang="ja-JP" sz="1100" b="0" u="none">
              <a:solidFill>
                <a:sysClr val="windowText" lastClr="000000"/>
              </a:solidFill>
              <a:latin typeface="Meiryo UI" panose="020B0604030504040204" pitchFamily="50" charset="-128"/>
              <a:ea typeface="Meiryo UI" panose="020B0604030504040204" pitchFamily="50" charset="-128"/>
            </a:rPr>
            <a:t>21,473,935</a:t>
          </a:r>
          <a:r>
            <a:rPr kumimoji="1" lang="ja-JP" altLang="en-US" sz="1100" b="0" u="none">
              <a:solidFill>
                <a:sysClr val="windowText" lastClr="000000"/>
              </a:solidFill>
              <a:latin typeface="Meiryo UI" panose="020B0604030504040204" pitchFamily="50" charset="-128"/>
              <a:ea typeface="Meiryo UI" panose="020B0604030504040204" pitchFamily="50" charset="-128"/>
            </a:rPr>
            <a:t>円計画値を上回る結果となった。</a:t>
          </a:r>
        </a:p>
        <a:p>
          <a:endParaRPr kumimoji="1" lang="en-US" altLang="ja-JP" sz="1100" b="0" u="none">
            <a:solidFill>
              <a:sysClr val="windowText" lastClr="000000"/>
            </a:solidFill>
            <a:latin typeface="Meiryo UI" panose="020B0604030504040204" pitchFamily="50" charset="-128"/>
            <a:ea typeface="Meiryo UI" panose="020B0604030504040204" pitchFamily="50" charset="-128"/>
          </a:endParaRPr>
        </a:p>
        <a:p>
          <a:r>
            <a:rPr kumimoji="1" lang="ja-JP" altLang="en-US" sz="1100" b="1" u="none">
              <a:solidFill>
                <a:sysClr val="windowText" lastClr="000000"/>
              </a:solidFill>
              <a:latin typeface="Meiryo UI" panose="020B0604030504040204" pitchFamily="50" charset="-128"/>
              <a:ea typeface="Meiryo UI" panose="020B0604030504040204" pitchFamily="50" charset="-128"/>
            </a:rPr>
            <a:t>・訪問介護，訪問入浴介護，訪問リハビリテーション，通所介護，通所リハビリテーションの乖離（－）</a:t>
          </a:r>
        </a:p>
        <a:p>
          <a:r>
            <a:rPr kumimoji="1" lang="ja-JP" altLang="en-US" sz="1100" b="0" u="none">
              <a:solidFill>
                <a:sysClr val="windowText" lastClr="000000"/>
              </a:solidFill>
              <a:latin typeface="Meiryo UI" panose="020B0604030504040204" pitchFamily="50" charset="-128"/>
              <a:ea typeface="Meiryo UI" panose="020B0604030504040204" pitchFamily="50" charset="-128"/>
            </a:rPr>
            <a:t>　これらのサービスは主に軽度者が多く利用するサービスであることから，不要不急の外出控え，介護事業所側での人員配置の見直しやサービス提供体制の変更等，新型コロナウイルス感染症の影響を受け，利用者が減少する結果となった。また，令和５年５月８日から新型コロナウイルス感染症が５類感染症に移行となったが，移行後直ちに利用者数が戻ることはなかったことが計画値との乖離の原因であると考えることができる。</a:t>
          </a:r>
        </a:p>
        <a:p>
          <a:r>
            <a:rPr kumimoji="1" lang="ja-JP" altLang="en-US" sz="1100" b="1" u="none">
              <a:solidFill>
                <a:sysClr val="windowText" lastClr="000000"/>
              </a:solidFill>
              <a:latin typeface="Meiryo UI" panose="020B0604030504040204" pitchFamily="50" charset="-128"/>
              <a:ea typeface="Meiryo UI" panose="020B0604030504040204" pitchFamily="50" charset="-128"/>
            </a:rPr>
            <a:t>・訪問介護の乖離（＋）</a:t>
          </a:r>
        </a:p>
        <a:p>
          <a:r>
            <a:rPr kumimoji="1" lang="ja-JP" altLang="en-US" sz="1100" b="0" u="none">
              <a:solidFill>
                <a:sysClr val="windowText" lastClr="000000"/>
              </a:solidFill>
              <a:latin typeface="Meiryo UI" panose="020B0604030504040204" pitchFamily="50" charset="-128"/>
              <a:ea typeface="Meiryo UI" panose="020B0604030504040204" pitchFamily="50" charset="-128"/>
            </a:rPr>
            <a:t>　日常的な世話が必要なサービスであることから，新型コロナウイルス感染症の影響を受けにくく，利用者が増加する結果となったことが計画値との乖離の原因であると考えることができる。</a:t>
          </a:r>
        </a:p>
        <a:p>
          <a:r>
            <a:rPr kumimoji="1" lang="ja-JP" altLang="en-US" sz="1100" b="1" u="none">
              <a:solidFill>
                <a:sysClr val="windowText" lastClr="000000"/>
              </a:solidFill>
              <a:latin typeface="Meiryo UI" panose="020B0604030504040204" pitchFamily="50" charset="-128"/>
              <a:ea typeface="Meiryo UI" panose="020B0604030504040204" pitchFamily="50" charset="-128"/>
            </a:rPr>
            <a:t>・小規模多機能型居宅介護，認知症対応型共同生活介護の乖離（－）</a:t>
          </a:r>
        </a:p>
        <a:p>
          <a:r>
            <a:rPr kumimoji="1" lang="ja-JP" altLang="en-US" sz="1100" b="0" u="none">
              <a:solidFill>
                <a:sysClr val="windowText" lastClr="000000"/>
              </a:solidFill>
              <a:latin typeface="Meiryo UI" panose="020B0604030504040204" pitchFamily="50" charset="-128"/>
              <a:ea typeface="Meiryo UI" panose="020B0604030504040204" pitchFamily="50" charset="-128"/>
            </a:rPr>
            <a:t>　第８期事業計画における施設整備計画では令和４年度からの定員数等拡大分の利用者数を見込んでいたが，事業所の開設が物価高騰の影響を受けたことで大幅に遅れ，当該計画期間中に完成しなかったことが計画値との乖離の原因であると考えることができる。</a:t>
          </a:r>
        </a:p>
        <a:p>
          <a:r>
            <a:rPr kumimoji="1" lang="ja-JP" altLang="en-US" sz="1100" b="1" u="none">
              <a:solidFill>
                <a:sysClr val="windowText" lastClr="000000"/>
              </a:solidFill>
              <a:latin typeface="Meiryo UI" panose="020B0604030504040204" pitchFamily="50" charset="-128"/>
              <a:ea typeface="Meiryo UI" panose="020B0604030504040204" pitchFamily="50" charset="-128"/>
            </a:rPr>
            <a:t>・介護医療院の乖離（</a:t>
          </a:r>
          <a:r>
            <a:rPr kumimoji="1" lang="en-US" altLang="ja-JP" sz="1100" b="1" u="none">
              <a:solidFill>
                <a:sysClr val="windowText" lastClr="000000"/>
              </a:solidFill>
              <a:latin typeface="Meiryo UI" panose="020B0604030504040204" pitchFamily="50" charset="-128"/>
              <a:ea typeface="Meiryo UI" panose="020B0604030504040204" pitchFamily="50" charset="-128"/>
            </a:rPr>
            <a:t>-</a:t>
          </a:r>
          <a:r>
            <a:rPr kumimoji="1" lang="ja-JP" altLang="en-US" sz="1100" b="1" u="none">
              <a:solidFill>
                <a:sysClr val="windowText" lastClr="000000"/>
              </a:solidFill>
              <a:latin typeface="Meiryo UI" panose="020B0604030504040204" pitchFamily="50" charset="-128"/>
              <a:ea typeface="Meiryo UI" panose="020B0604030504040204" pitchFamily="50" charset="-128"/>
            </a:rPr>
            <a:t>）</a:t>
          </a:r>
        </a:p>
        <a:p>
          <a:r>
            <a:rPr kumimoji="1" lang="ja-JP" altLang="en-US" sz="1100" b="0" u="none">
              <a:solidFill>
                <a:sysClr val="windowText" lastClr="000000"/>
              </a:solidFill>
              <a:latin typeface="Meiryo UI" panose="020B0604030504040204" pitchFamily="50" charset="-128"/>
              <a:ea typeface="Meiryo UI" panose="020B0604030504040204" pitchFamily="50" charset="-128"/>
            </a:rPr>
            <a:t>　介護療養型医療施設の廃止に伴う施設数及び定員数拡大分の利用者数を見込んでいたが，介護医療院への転換を行わなかった事業所もあったことが計画値との乖離の原因であると考えることができる。</a:t>
          </a:r>
        </a:p>
        <a:p>
          <a:endParaRPr kumimoji="1" lang="ja-JP" altLang="en-US" sz="1100" b="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Q23"/>
  <sheetViews>
    <sheetView tabSelected="1" view="pageBreakPreview" zoomScale="85" zoomScaleNormal="70" zoomScaleSheetLayoutView="85" workbookViewId="0"/>
  </sheetViews>
  <sheetFormatPr defaultColWidth="9" defaultRowHeight="20.100000000000001" customHeight="1" x14ac:dyDescent="0.15"/>
  <cols>
    <col min="1" max="1" width="5.625" style="4" customWidth="1"/>
    <col min="2" max="2" width="15.625" style="4" customWidth="1"/>
    <col min="3" max="3" width="18.125" style="4" customWidth="1"/>
    <col min="4" max="12" width="15.625" style="4" customWidth="1"/>
    <col min="13" max="13" width="5.625" style="4" customWidth="1"/>
    <col min="14" max="14" width="15.25" style="4" customWidth="1"/>
    <col min="15" max="22" width="15.625" style="4" customWidth="1"/>
    <col min="23" max="16384" width="9" style="4"/>
  </cols>
  <sheetData>
    <row r="2" spans="2:12" ht="50.1" customHeight="1" x14ac:dyDescent="0.15">
      <c r="B2" s="5" t="s">
        <v>41</v>
      </c>
    </row>
    <row r="3" spans="2:12" ht="20.100000000000001" customHeight="1" x14ac:dyDescent="0.15">
      <c r="B3" s="57"/>
      <c r="C3" s="57"/>
      <c r="D3" s="56" t="s">
        <v>65</v>
      </c>
      <c r="E3" s="57"/>
      <c r="F3" s="57"/>
      <c r="G3" s="57" t="s">
        <v>66</v>
      </c>
      <c r="H3" s="57"/>
      <c r="I3" s="57"/>
      <c r="J3" s="57" t="s">
        <v>67</v>
      </c>
      <c r="K3" s="57"/>
      <c r="L3" s="57"/>
    </row>
    <row r="4" spans="2:12" ht="20.100000000000001" customHeight="1" x14ac:dyDescent="0.15">
      <c r="B4" s="57"/>
      <c r="C4" s="57"/>
      <c r="D4" s="36" t="s">
        <v>40</v>
      </c>
      <c r="E4" s="37" t="s">
        <v>35</v>
      </c>
      <c r="F4" s="37" t="s">
        <v>36</v>
      </c>
      <c r="G4" s="37" t="s">
        <v>40</v>
      </c>
      <c r="H4" s="37" t="s">
        <v>35</v>
      </c>
      <c r="I4" s="37" t="s">
        <v>36</v>
      </c>
      <c r="J4" s="37" t="s">
        <v>40</v>
      </c>
      <c r="K4" s="37" t="s">
        <v>35</v>
      </c>
      <c r="L4" s="37" t="s">
        <v>36</v>
      </c>
    </row>
    <row r="5" spans="2:12" ht="20.100000000000001" customHeight="1" x14ac:dyDescent="0.15">
      <c r="B5" s="59" t="s">
        <v>57</v>
      </c>
      <c r="C5" s="38" t="s">
        <v>46</v>
      </c>
      <c r="D5" s="45">
        <v>20216</v>
      </c>
      <c r="E5" s="45">
        <v>20654</v>
      </c>
      <c r="F5" s="45">
        <v>21016</v>
      </c>
      <c r="G5" s="45">
        <v>19851</v>
      </c>
      <c r="H5" s="45">
        <v>19876</v>
      </c>
      <c r="I5" s="45">
        <v>19770</v>
      </c>
      <c r="J5" s="46">
        <f>(G5/D5)*100</f>
        <v>98.194499406410756</v>
      </c>
      <c r="K5" s="46">
        <f t="shared" ref="K5:K12" si="0">(H5/E5)*100</f>
        <v>96.233175171879537</v>
      </c>
      <c r="L5" s="46">
        <f t="shared" ref="L5:L12" si="1">(I5/F5)*100</f>
        <v>94.071183859916246</v>
      </c>
    </row>
    <row r="6" spans="2:12" ht="20.100000000000001" customHeight="1" x14ac:dyDescent="0.15">
      <c r="B6" s="59"/>
      <c r="C6" s="39" t="s">
        <v>48</v>
      </c>
      <c r="D6" s="45">
        <v>2807</v>
      </c>
      <c r="E6" s="45">
        <v>2862</v>
      </c>
      <c r="F6" s="45">
        <v>2906</v>
      </c>
      <c r="G6" s="45">
        <v>2768</v>
      </c>
      <c r="H6" s="45">
        <v>2783</v>
      </c>
      <c r="I6" s="45">
        <v>2752</v>
      </c>
      <c r="J6" s="46">
        <f t="shared" ref="J6:J12" si="2">(G6/D6)*100</f>
        <v>98.61061631635198</v>
      </c>
      <c r="K6" s="46">
        <f t="shared" si="0"/>
        <v>97.239692522711394</v>
      </c>
      <c r="L6" s="46">
        <f t="shared" si="1"/>
        <v>94.700619408121128</v>
      </c>
    </row>
    <row r="7" spans="2:12" ht="20.100000000000001" customHeight="1" x14ac:dyDescent="0.15">
      <c r="B7" s="59"/>
      <c r="C7" s="39" t="s">
        <v>50</v>
      </c>
      <c r="D7" s="45">
        <v>2540</v>
      </c>
      <c r="E7" s="45">
        <v>2587</v>
      </c>
      <c r="F7" s="45">
        <v>2623</v>
      </c>
      <c r="G7" s="45">
        <v>2508</v>
      </c>
      <c r="H7" s="45">
        <v>2447</v>
      </c>
      <c r="I7" s="45">
        <v>2497</v>
      </c>
      <c r="J7" s="46">
        <f t="shared" si="2"/>
        <v>98.740157480314963</v>
      </c>
      <c r="K7" s="46">
        <f t="shared" si="0"/>
        <v>94.588326246617697</v>
      </c>
      <c r="L7" s="46">
        <f t="shared" si="1"/>
        <v>95.196340068623712</v>
      </c>
    </row>
    <row r="8" spans="2:12" ht="20.100000000000001" customHeight="1" x14ac:dyDescent="0.15">
      <c r="B8" s="59"/>
      <c r="C8" s="39" t="s">
        <v>51</v>
      </c>
      <c r="D8" s="45">
        <v>4742</v>
      </c>
      <c r="E8" s="45">
        <v>4846</v>
      </c>
      <c r="F8" s="45">
        <v>4932</v>
      </c>
      <c r="G8" s="45">
        <v>4747</v>
      </c>
      <c r="H8" s="45">
        <v>4773</v>
      </c>
      <c r="I8" s="45">
        <v>4806</v>
      </c>
      <c r="J8" s="46">
        <f t="shared" si="2"/>
        <v>100.10544074230283</v>
      </c>
      <c r="K8" s="46">
        <f t="shared" si="0"/>
        <v>98.493602971522904</v>
      </c>
      <c r="L8" s="46">
        <f t="shared" si="1"/>
        <v>97.445255474452551</v>
      </c>
    </row>
    <row r="9" spans="2:12" ht="20.100000000000001" customHeight="1" x14ac:dyDescent="0.15">
      <c r="B9" s="59"/>
      <c r="C9" s="39" t="s">
        <v>52</v>
      </c>
      <c r="D9" s="45">
        <v>3130</v>
      </c>
      <c r="E9" s="45">
        <v>3200</v>
      </c>
      <c r="F9" s="45">
        <v>3258</v>
      </c>
      <c r="G9" s="45">
        <v>2993</v>
      </c>
      <c r="H9" s="45">
        <v>2998</v>
      </c>
      <c r="I9" s="45">
        <v>2918</v>
      </c>
      <c r="J9" s="46">
        <f t="shared" si="2"/>
        <v>95.623003194888184</v>
      </c>
      <c r="K9" s="46">
        <f t="shared" si="0"/>
        <v>93.6875</v>
      </c>
      <c r="L9" s="46">
        <f t="shared" si="1"/>
        <v>89.564149785144267</v>
      </c>
    </row>
    <row r="10" spans="2:12" ht="20.100000000000001" customHeight="1" x14ac:dyDescent="0.15">
      <c r="B10" s="59"/>
      <c r="C10" s="39" t="s">
        <v>53</v>
      </c>
      <c r="D10" s="45">
        <v>2352</v>
      </c>
      <c r="E10" s="45">
        <v>2404</v>
      </c>
      <c r="F10" s="45">
        <v>2450</v>
      </c>
      <c r="G10" s="45">
        <v>2370</v>
      </c>
      <c r="H10" s="45">
        <v>2357</v>
      </c>
      <c r="I10" s="45">
        <v>2348</v>
      </c>
      <c r="J10" s="46">
        <f t="shared" si="2"/>
        <v>100.76530612244898</v>
      </c>
      <c r="K10" s="46">
        <f t="shared" si="0"/>
        <v>98.044925124792016</v>
      </c>
      <c r="L10" s="46">
        <f t="shared" si="1"/>
        <v>95.836734693877546</v>
      </c>
    </row>
    <row r="11" spans="2:12" ht="20.100000000000001" customHeight="1" x14ac:dyDescent="0.15">
      <c r="B11" s="59"/>
      <c r="C11" s="39" t="s">
        <v>54</v>
      </c>
      <c r="D11" s="45">
        <v>2537</v>
      </c>
      <c r="E11" s="45">
        <v>2598</v>
      </c>
      <c r="F11" s="45">
        <v>2648</v>
      </c>
      <c r="G11" s="45">
        <v>2564</v>
      </c>
      <c r="H11" s="45">
        <v>2635</v>
      </c>
      <c r="I11" s="45">
        <v>2671</v>
      </c>
      <c r="J11" s="46">
        <f t="shared" si="2"/>
        <v>101.06424911312575</v>
      </c>
      <c r="K11" s="46">
        <f t="shared" si="0"/>
        <v>101.42417244033872</v>
      </c>
      <c r="L11" s="46">
        <f t="shared" si="1"/>
        <v>100.86858006042296</v>
      </c>
    </row>
    <row r="12" spans="2:12" ht="20.100000000000001" customHeight="1" thickBot="1" x14ac:dyDescent="0.2">
      <c r="B12" s="60"/>
      <c r="C12" s="42" t="s">
        <v>55</v>
      </c>
      <c r="D12" s="47">
        <v>2108</v>
      </c>
      <c r="E12" s="47">
        <v>2157</v>
      </c>
      <c r="F12" s="47">
        <v>2199</v>
      </c>
      <c r="G12" s="47">
        <v>1901</v>
      </c>
      <c r="H12" s="47">
        <v>1883</v>
      </c>
      <c r="I12" s="47">
        <v>1778</v>
      </c>
      <c r="J12" s="48">
        <f t="shared" si="2"/>
        <v>90.180265654648963</v>
      </c>
      <c r="K12" s="48">
        <f t="shared" si="0"/>
        <v>87.297171998145572</v>
      </c>
      <c r="L12" s="48">
        <f t="shared" si="1"/>
        <v>80.854934060936785</v>
      </c>
    </row>
    <row r="13" spans="2:12" ht="20.100000000000001" customHeight="1" thickTop="1" x14ac:dyDescent="0.15">
      <c r="B13" s="59" t="s">
        <v>56</v>
      </c>
      <c r="C13" s="41" t="s">
        <v>45</v>
      </c>
      <c r="D13" s="49">
        <v>20.8</v>
      </c>
      <c r="E13" s="49">
        <v>21.3</v>
      </c>
      <c r="F13" s="49">
        <v>21.6</v>
      </c>
      <c r="G13" s="49">
        <v>20.399999999999999</v>
      </c>
      <c r="H13" s="49">
        <v>20.399999999999999</v>
      </c>
      <c r="I13" s="49">
        <v>20.399999999999999</v>
      </c>
      <c r="J13" s="50">
        <v>98</v>
      </c>
      <c r="K13" s="50">
        <v>96</v>
      </c>
      <c r="L13" s="50">
        <v>94</v>
      </c>
    </row>
    <row r="14" spans="2:12" ht="20.100000000000001" customHeight="1" x14ac:dyDescent="0.15">
      <c r="B14" s="59"/>
      <c r="C14" s="40" t="s">
        <v>47</v>
      </c>
      <c r="D14" s="51">
        <v>2.9</v>
      </c>
      <c r="E14" s="51">
        <v>2.9</v>
      </c>
      <c r="F14" s="51">
        <v>3</v>
      </c>
      <c r="G14" s="51">
        <v>2.8</v>
      </c>
      <c r="H14" s="51">
        <v>2.9</v>
      </c>
      <c r="I14" s="51">
        <v>2.8</v>
      </c>
      <c r="J14" s="52">
        <v>98</v>
      </c>
      <c r="K14" s="52">
        <v>97</v>
      </c>
      <c r="L14" s="52">
        <v>95</v>
      </c>
    </row>
    <row r="15" spans="2:12" ht="20.100000000000001" customHeight="1" x14ac:dyDescent="0.15">
      <c r="B15" s="59"/>
      <c r="C15" s="40" t="s">
        <v>49</v>
      </c>
      <c r="D15" s="51">
        <v>2.6</v>
      </c>
      <c r="E15" s="51">
        <v>2.7</v>
      </c>
      <c r="F15" s="51">
        <v>2.7</v>
      </c>
      <c r="G15" s="51">
        <v>2.6</v>
      </c>
      <c r="H15" s="51">
        <v>2.5</v>
      </c>
      <c r="I15" s="51">
        <v>2.6</v>
      </c>
      <c r="J15" s="52">
        <v>99</v>
      </c>
      <c r="K15" s="52">
        <v>95</v>
      </c>
      <c r="L15" s="52">
        <v>95</v>
      </c>
    </row>
    <row r="16" spans="2:12" ht="20.100000000000001" customHeight="1" x14ac:dyDescent="0.15">
      <c r="B16" s="59"/>
      <c r="C16" s="40" t="s">
        <v>51</v>
      </c>
      <c r="D16" s="51">
        <v>4.9000000000000004</v>
      </c>
      <c r="E16" s="51">
        <v>5</v>
      </c>
      <c r="F16" s="51">
        <v>5.0999999999999996</v>
      </c>
      <c r="G16" s="51">
        <v>4.9000000000000004</v>
      </c>
      <c r="H16" s="51">
        <v>4.9000000000000004</v>
      </c>
      <c r="I16" s="51">
        <v>5</v>
      </c>
      <c r="J16" s="52">
        <v>100</v>
      </c>
      <c r="K16" s="52">
        <v>98</v>
      </c>
      <c r="L16" s="52">
        <v>97</v>
      </c>
    </row>
    <row r="17" spans="2:17" ht="20.100000000000001" customHeight="1" x14ac:dyDescent="0.15">
      <c r="B17" s="59"/>
      <c r="C17" s="40" t="s">
        <v>52</v>
      </c>
      <c r="D17" s="51">
        <v>3.2</v>
      </c>
      <c r="E17" s="51">
        <v>3.3</v>
      </c>
      <c r="F17" s="51">
        <v>3.4</v>
      </c>
      <c r="G17" s="51">
        <v>3.1</v>
      </c>
      <c r="H17" s="51">
        <v>3.1</v>
      </c>
      <c r="I17" s="51">
        <v>3</v>
      </c>
      <c r="J17" s="52">
        <v>95</v>
      </c>
      <c r="K17" s="52">
        <v>94</v>
      </c>
      <c r="L17" s="52">
        <v>90</v>
      </c>
    </row>
    <row r="18" spans="2:17" ht="20.100000000000001" customHeight="1" x14ac:dyDescent="0.15">
      <c r="B18" s="59"/>
      <c r="C18" s="40" t="s">
        <v>53</v>
      </c>
      <c r="D18" s="51">
        <v>2.4</v>
      </c>
      <c r="E18" s="51">
        <v>2.5</v>
      </c>
      <c r="F18" s="51">
        <v>2.5</v>
      </c>
      <c r="G18" s="51">
        <v>2.4</v>
      </c>
      <c r="H18" s="51">
        <v>2.4</v>
      </c>
      <c r="I18" s="51">
        <v>2.4</v>
      </c>
      <c r="J18" s="52">
        <v>101</v>
      </c>
      <c r="K18" s="52">
        <v>98</v>
      </c>
      <c r="L18" s="52">
        <v>96</v>
      </c>
    </row>
    <row r="19" spans="2:17" ht="20.100000000000001" customHeight="1" x14ac:dyDescent="0.15">
      <c r="B19" s="59"/>
      <c r="C19" s="40" t="s">
        <v>54</v>
      </c>
      <c r="D19" s="51">
        <v>2.6</v>
      </c>
      <c r="E19" s="51">
        <v>2.7</v>
      </c>
      <c r="F19" s="51">
        <v>2.7</v>
      </c>
      <c r="G19" s="51">
        <v>2.6</v>
      </c>
      <c r="H19" s="51">
        <v>2.7</v>
      </c>
      <c r="I19" s="51">
        <v>2.8</v>
      </c>
      <c r="J19" s="52">
        <v>101</v>
      </c>
      <c r="K19" s="52">
        <v>101</v>
      </c>
      <c r="L19" s="52">
        <v>101</v>
      </c>
    </row>
    <row r="20" spans="2:17" ht="20.100000000000001" customHeight="1" x14ac:dyDescent="0.15">
      <c r="B20" s="61"/>
      <c r="C20" s="40" t="s">
        <v>55</v>
      </c>
      <c r="D20" s="51">
        <v>2.2000000000000002</v>
      </c>
      <c r="E20" s="51">
        <v>2.2000000000000002</v>
      </c>
      <c r="F20" s="51">
        <v>2.2999999999999998</v>
      </c>
      <c r="G20" s="51">
        <v>2</v>
      </c>
      <c r="H20" s="51">
        <v>1.9</v>
      </c>
      <c r="I20" s="51">
        <v>1.8</v>
      </c>
      <c r="J20" s="52">
        <v>90</v>
      </c>
      <c r="K20" s="52">
        <v>87</v>
      </c>
      <c r="L20" s="52">
        <v>81</v>
      </c>
    </row>
    <row r="21" spans="2:17" ht="20.100000000000001" customHeight="1" x14ac:dyDescent="0.15">
      <c r="B21" s="58" t="s">
        <v>58</v>
      </c>
      <c r="C21" s="58"/>
      <c r="D21" s="58"/>
      <c r="E21" s="58"/>
      <c r="F21" s="58"/>
      <c r="G21" s="58"/>
      <c r="H21" s="58"/>
      <c r="I21" s="58"/>
      <c r="J21" s="58"/>
      <c r="K21" s="58"/>
      <c r="L21" s="58"/>
      <c r="O21" s="33"/>
      <c r="P21" s="33"/>
      <c r="Q21" s="33"/>
    </row>
    <row r="22" spans="2:17" ht="20.100000000000001" customHeight="1" x14ac:dyDescent="0.15">
      <c r="B22" s="34"/>
      <c r="C22" s="34"/>
      <c r="D22" s="34"/>
      <c r="E22" s="34"/>
      <c r="F22" s="34"/>
      <c r="G22" s="34"/>
      <c r="H22" s="34"/>
      <c r="I22" s="34"/>
      <c r="J22" s="34"/>
      <c r="K22" s="34"/>
      <c r="L22" s="34"/>
      <c r="O22" s="33"/>
      <c r="P22" s="33"/>
      <c r="Q22" s="33"/>
    </row>
    <row r="23" spans="2:17" ht="20.100000000000001" customHeight="1" x14ac:dyDescent="0.15">
      <c r="O23" s="33"/>
      <c r="P23" s="33"/>
      <c r="Q23" s="33"/>
    </row>
  </sheetData>
  <mergeCells count="7">
    <mergeCell ref="D3:F3"/>
    <mergeCell ref="G3:I3"/>
    <mergeCell ref="B3:C4"/>
    <mergeCell ref="J3:L3"/>
    <mergeCell ref="B21:L21"/>
    <mergeCell ref="B5:B12"/>
    <mergeCell ref="B13:B20"/>
  </mergeCells>
  <phoneticPr fontId="5"/>
  <printOptions horizontalCentered="1" verticalCentered="1"/>
  <pageMargins left="0.7" right="0.7" top="0.75" bottom="0.75" header="0.3" footer="0.3"/>
  <pageSetup paperSize="8"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P42"/>
  <sheetViews>
    <sheetView showGridLines="0" view="pageBreakPreview" zoomScale="85" zoomScaleNormal="100" zoomScaleSheetLayoutView="85" workbookViewId="0">
      <pane ySplit="5" topLeftCell="A30" activePane="bottomLeft" state="frozen"/>
      <selection activeCell="L28" sqref="L28"/>
      <selection pane="bottomLeft" activeCell="B38" sqref="B38:O42"/>
    </sheetView>
  </sheetViews>
  <sheetFormatPr defaultColWidth="9" defaultRowHeight="20.100000000000001" customHeight="1" x14ac:dyDescent="0.15"/>
  <cols>
    <col min="1" max="1" width="5.625" style="9" customWidth="1"/>
    <col min="2" max="2" width="3.75" style="9" customWidth="1"/>
    <col min="3" max="3" width="44.375" style="9" bestFit="1" customWidth="1"/>
    <col min="4" max="15" width="15.625" style="9" customWidth="1"/>
    <col min="16" max="16" width="5.625" style="9" customWidth="1"/>
    <col min="17" max="16384" width="9" style="9"/>
  </cols>
  <sheetData>
    <row r="2" spans="2:16" s="4" customFormat="1" ht="50.1" customHeight="1" x14ac:dyDescent="0.15">
      <c r="B2" s="5" t="s">
        <v>41</v>
      </c>
    </row>
    <row r="3" spans="2:16" ht="20.100000000000001" customHeight="1" x14ac:dyDescent="0.15">
      <c r="B3" s="9" t="s">
        <v>33</v>
      </c>
      <c r="M3" s="10"/>
      <c r="N3" s="10"/>
      <c r="O3" s="10" t="s">
        <v>42</v>
      </c>
      <c r="P3" s="10"/>
    </row>
    <row r="4" spans="2:16" ht="20.100000000000001" customHeight="1" x14ac:dyDescent="0.15">
      <c r="B4" s="65" t="s">
        <v>0</v>
      </c>
      <c r="C4" s="66"/>
      <c r="D4" s="64" t="s">
        <v>62</v>
      </c>
      <c r="E4" s="64"/>
      <c r="F4" s="64"/>
      <c r="G4" s="64"/>
      <c r="H4" s="64" t="s">
        <v>63</v>
      </c>
      <c r="I4" s="64"/>
      <c r="J4" s="64"/>
      <c r="K4" s="64"/>
      <c r="L4" s="64" t="s">
        <v>64</v>
      </c>
      <c r="M4" s="64"/>
      <c r="N4" s="64"/>
      <c r="O4" s="64"/>
      <c r="P4" s="6"/>
    </row>
    <row r="5" spans="2:16" ht="20.100000000000001" customHeight="1" x14ac:dyDescent="0.15">
      <c r="B5" s="67"/>
      <c r="C5" s="68"/>
      <c r="D5" s="44" t="s">
        <v>37</v>
      </c>
      <c r="E5" s="44" t="s">
        <v>38</v>
      </c>
      <c r="F5" s="44" t="s">
        <v>39</v>
      </c>
      <c r="G5" s="44" t="s">
        <v>29</v>
      </c>
      <c r="H5" s="12" t="s">
        <v>37</v>
      </c>
      <c r="I5" s="12" t="s">
        <v>38</v>
      </c>
      <c r="J5" s="53" t="s">
        <v>39</v>
      </c>
      <c r="K5" s="12" t="s">
        <v>30</v>
      </c>
      <c r="L5" s="12" t="s">
        <v>37</v>
      </c>
      <c r="M5" s="35" t="s">
        <v>38</v>
      </c>
      <c r="N5" s="12" t="s">
        <v>39</v>
      </c>
      <c r="O5" s="12" t="s">
        <v>29</v>
      </c>
      <c r="P5" s="6"/>
    </row>
    <row r="6" spans="2:16" ht="20.100000000000001" customHeight="1" x14ac:dyDescent="0.15">
      <c r="B6" s="16" t="s">
        <v>1</v>
      </c>
      <c r="C6" s="17"/>
      <c r="D6" s="21">
        <f>SUM(D7:D20)</f>
        <v>251484</v>
      </c>
      <c r="E6" s="21">
        <f>SUM(E7:E20)</f>
        <v>258084</v>
      </c>
      <c r="F6" s="22">
        <f>SUM(F7:F20)</f>
        <v>265080</v>
      </c>
      <c r="G6" s="22">
        <f t="shared" ref="G6:G30" si="0">SUM(D6:F6)</f>
        <v>774648</v>
      </c>
      <c r="H6" s="21">
        <f>SUM(H7:H20)</f>
        <v>240997</v>
      </c>
      <c r="I6" s="55">
        <f>SUM(I7:I20)</f>
        <v>241854</v>
      </c>
      <c r="J6" s="55">
        <f>SUM(J7:J20)</f>
        <v>246141</v>
      </c>
      <c r="K6" s="22">
        <f>SUM(H6:J6)</f>
        <v>728992</v>
      </c>
      <c r="L6" s="23">
        <f>H6/D6</f>
        <v>0.95829953396637557</v>
      </c>
      <c r="M6" s="43">
        <f>I6/E6</f>
        <v>0.93711349793090626</v>
      </c>
      <c r="N6" s="43">
        <f>J6/F6</f>
        <v>0.92855364418288822</v>
      </c>
      <c r="O6" s="43">
        <f>K6/G6</f>
        <v>0.94106226311821628</v>
      </c>
      <c r="P6" s="7"/>
    </row>
    <row r="7" spans="2:16" ht="20.100000000000001" customHeight="1" x14ac:dyDescent="0.15">
      <c r="B7" s="18"/>
      <c r="C7" s="13" t="s">
        <v>2</v>
      </c>
      <c r="D7" s="14">
        <v>37212</v>
      </c>
      <c r="E7" s="14">
        <v>37416</v>
      </c>
      <c r="F7" s="14">
        <v>37752</v>
      </c>
      <c r="G7" s="14">
        <f t="shared" si="0"/>
        <v>112380</v>
      </c>
      <c r="H7" s="8">
        <v>37073</v>
      </c>
      <c r="I7" s="14">
        <v>35126</v>
      </c>
      <c r="J7" s="54">
        <v>34508</v>
      </c>
      <c r="K7" s="14">
        <f>SUM(H7:J7)</f>
        <v>106707</v>
      </c>
      <c r="L7" s="15">
        <f t="shared" ref="L7:L37" si="1">H7/D7</f>
        <v>0.99626464581317853</v>
      </c>
      <c r="M7" s="15">
        <f t="shared" ref="M7:O37" si="2">I7/E7</f>
        <v>0.93879623690399827</v>
      </c>
      <c r="N7" s="15">
        <f t="shared" si="2"/>
        <v>0.91407077770714129</v>
      </c>
      <c r="O7" s="15">
        <f t="shared" si="2"/>
        <v>0.94951948745328352</v>
      </c>
      <c r="P7" s="7"/>
    </row>
    <row r="8" spans="2:16" ht="20.100000000000001" customHeight="1" x14ac:dyDescent="0.15">
      <c r="B8" s="18"/>
      <c r="C8" s="13" t="s">
        <v>3</v>
      </c>
      <c r="D8" s="14">
        <v>480</v>
      </c>
      <c r="E8" s="14">
        <v>480</v>
      </c>
      <c r="F8" s="14">
        <v>480</v>
      </c>
      <c r="G8" s="14">
        <f t="shared" si="0"/>
        <v>1440</v>
      </c>
      <c r="H8" s="8">
        <v>406</v>
      </c>
      <c r="I8" s="14">
        <v>456</v>
      </c>
      <c r="J8" s="54">
        <v>474</v>
      </c>
      <c r="K8" s="14">
        <f t="shared" ref="K8:K20" si="3">SUM(H8:J8)</f>
        <v>1336</v>
      </c>
      <c r="L8" s="15">
        <f t="shared" si="1"/>
        <v>0.84583333333333333</v>
      </c>
      <c r="M8" s="15">
        <f t="shared" si="2"/>
        <v>0.95</v>
      </c>
      <c r="N8" s="15">
        <f t="shared" si="2"/>
        <v>0.98750000000000004</v>
      </c>
      <c r="O8" s="15">
        <f t="shared" si="2"/>
        <v>0.92777777777777781</v>
      </c>
      <c r="P8" s="7"/>
    </row>
    <row r="9" spans="2:16" ht="20.100000000000001" customHeight="1" x14ac:dyDescent="0.15">
      <c r="B9" s="18"/>
      <c r="C9" s="13" t="s">
        <v>4</v>
      </c>
      <c r="D9" s="14">
        <v>14832</v>
      </c>
      <c r="E9" s="14">
        <v>15060</v>
      </c>
      <c r="F9" s="14">
        <v>15156</v>
      </c>
      <c r="G9" s="14">
        <f t="shared" si="0"/>
        <v>45048</v>
      </c>
      <c r="H9" s="8">
        <v>14293</v>
      </c>
      <c r="I9" s="14">
        <v>15689</v>
      </c>
      <c r="J9" s="54">
        <v>17490</v>
      </c>
      <c r="K9" s="14">
        <f t="shared" si="3"/>
        <v>47472</v>
      </c>
      <c r="L9" s="15">
        <f t="shared" si="1"/>
        <v>0.96365965480043148</v>
      </c>
      <c r="M9" s="15">
        <f t="shared" si="2"/>
        <v>1.0417662682602922</v>
      </c>
      <c r="N9" s="15">
        <f t="shared" si="2"/>
        <v>1.1539984164687254</v>
      </c>
      <c r="O9" s="15">
        <f t="shared" si="2"/>
        <v>1.0538092701118806</v>
      </c>
      <c r="P9" s="7"/>
    </row>
    <row r="10" spans="2:16" ht="20.100000000000001" customHeight="1" x14ac:dyDescent="0.15">
      <c r="B10" s="18"/>
      <c r="C10" s="13" t="s">
        <v>5</v>
      </c>
      <c r="D10" s="14">
        <v>5220</v>
      </c>
      <c r="E10" s="14">
        <v>5316</v>
      </c>
      <c r="F10" s="14">
        <v>5484</v>
      </c>
      <c r="G10" s="14">
        <f t="shared" si="0"/>
        <v>16020</v>
      </c>
      <c r="H10" s="8">
        <v>4815</v>
      </c>
      <c r="I10" s="14">
        <v>4494</v>
      </c>
      <c r="J10" s="54">
        <v>4189</v>
      </c>
      <c r="K10" s="14">
        <f t="shared" si="3"/>
        <v>13498</v>
      </c>
      <c r="L10" s="15">
        <f t="shared" si="1"/>
        <v>0.92241379310344829</v>
      </c>
      <c r="M10" s="15">
        <f t="shared" si="2"/>
        <v>0.84537246049661396</v>
      </c>
      <c r="N10" s="15">
        <f t="shared" si="2"/>
        <v>0.76385849744711887</v>
      </c>
      <c r="O10" s="15">
        <f t="shared" si="2"/>
        <v>0.84257178526841447</v>
      </c>
      <c r="P10" s="7"/>
    </row>
    <row r="11" spans="2:16" ht="20.100000000000001" customHeight="1" x14ac:dyDescent="0.15">
      <c r="B11" s="18"/>
      <c r="C11" s="13" t="s">
        <v>6</v>
      </c>
      <c r="D11" s="14">
        <v>26232</v>
      </c>
      <c r="E11" s="14">
        <v>26448</v>
      </c>
      <c r="F11" s="14">
        <v>26688</v>
      </c>
      <c r="G11" s="14">
        <f t="shared" si="0"/>
        <v>79368</v>
      </c>
      <c r="H11" s="8">
        <v>26576</v>
      </c>
      <c r="I11" s="14">
        <v>27672</v>
      </c>
      <c r="J11" s="54">
        <v>29148</v>
      </c>
      <c r="K11" s="14">
        <f t="shared" si="3"/>
        <v>83396</v>
      </c>
      <c r="L11" s="15">
        <f t="shared" si="1"/>
        <v>1.0131137541933517</v>
      </c>
      <c r="M11" s="15">
        <f t="shared" si="2"/>
        <v>1.0462794918330309</v>
      </c>
      <c r="N11" s="15">
        <f t="shared" si="2"/>
        <v>1.0921762589928057</v>
      </c>
      <c r="O11" s="15">
        <f t="shared" si="2"/>
        <v>1.0507509323656889</v>
      </c>
      <c r="P11" s="7"/>
    </row>
    <row r="12" spans="2:16" ht="20.100000000000001" customHeight="1" x14ac:dyDescent="0.15">
      <c r="B12" s="18"/>
      <c r="C12" s="13" t="s">
        <v>7</v>
      </c>
      <c r="D12" s="14">
        <v>37416</v>
      </c>
      <c r="E12" s="14">
        <v>38196</v>
      </c>
      <c r="F12" s="14">
        <v>39204</v>
      </c>
      <c r="G12" s="14">
        <f t="shared" si="0"/>
        <v>114816</v>
      </c>
      <c r="H12" s="8">
        <v>35338</v>
      </c>
      <c r="I12" s="14">
        <v>34288</v>
      </c>
      <c r="J12" s="54">
        <v>34985</v>
      </c>
      <c r="K12" s="14">
        <f t="shared" si="3"/>
        <v>104611</v>
      </c>
      <c r="L12" s="15">
        <f t="shared" si="1"/>
        <v>0.94446226213384643</v>
      </c>
      <c r="M12" s="15">
        <f t="shared" si="2"/>
        <v>0.89768562153105036</v>
      </c>
      <c r="N12" s="15">
        <f t="shared" si="2"/>
        <v>0.89238343026221811</v>
      </c>
      <c r="O12" s="15">
        <f t="shared" si="2"/>
        <v>0.9111186594202898</v>
      </c>
      <c r="P12" s="7"/>
    </row>
    <row r="13" spans="2:16" ht="20.100000000000001" customHeight="1" x14ac:dyDescent="0.15">
      <c r="B13" s="18"/>
      <c r="C13" s="13" t="s">
        <v>59</v>
      </c>
      <c r="D13" s="14">
        <v>20964</v>
      </c>
      <c r="E13" s="14">
        <v>21444</v>
      </c>
      <c r="F13" s="14">
        <v>21588</v>
      </c>
      <c r="G13" s="14">
        <f t="shared" si="0"/>
        <v>63996</v>
      </c>
      <c r="H13" s="8">
        <v>17714</v>
      </c>
      <c r="I13" s="14">
        <v>16757</v>
      </c>
      <c r="J13" s="54">
        <v>15761</v>
      </c>
      <c r="K13" s="14">
        <f t="shared" si="3"/>
        <v>50232</v>
      </c>
      <c r="L13" s="15">
        <f t="shared" si="1"/>
        <v>0.84497233352413659</v>
      </c>
      <c r="M13" s="15">
        <f t="shared" si="2"/>
        <v>0.78143070322700992</v>
      </c>
      <c r="N13" s="15">
        <f t="shared" si="2"/>
        <v>0.73008152677413374</v>
      </c>
      <c r="O13" s="15">
        <f t="shared" si="2"/>
        <v>0.78492405775360963</v>
      </c>
      <c r="P13" s="7"/>
    </row>
    <row r="14" spans="2:16" ht="20.100000000000001" customHeight="1" x14ac:dyDescent="0.15">
      <c r="B14" s="18"/>
      <c r="C14" s="13" t="s">
        <v>34</v>
      </c>
      <c r="D14" s="14">
        <v>8976</v>
      </c>
      <c r="E14" s="14">
        <v>9312</v>
      </c>
      <c r="F14" s="14">
        <v>9540</v>
      </c>
      <c r="G14" s="14">
        <f t="shared" si="0"/>
        <v>27828</v>
      </c>
      <c r="H14" s="8">
        <v>7385</v>
      </c>
      <c r="I14" s="14">
        <v>7568</v>
      </c>
      <c r="J14" s="54">
        <v>7843</v>
      </c>
      <c r="K14" s="14">
        <f t="shared" si="3"/>
        <v>22796</v>
      </c>
      <c r="L14" s="15">
        <f t="shared" si="1"/>
        <v>0.82274955436720143</v>
      </c>
      <c r="M14" s="15">
        <f t="shared" si="2"/>
        <v>0.8127147766323024</v>
      </c>
      <c r="N14" s="15">
        <f t="shared" si="2"/>
        <v>0.82211740041928716</v>
      </c>
      <c r="O14" s="15">
        <f t="shared" si="2"/>
        <v>0.81917493172344402</v>
      </c>
      <c r="P14" s="7"/>
    </row>
    <row r="15" spans="2:16" ht="20.100000000000001" customHeight="1" x14ac:dyDescent="0.15">
      <c r="B15" s="18"/>
      <c r="C15" s="13" t="s">
        <v>25</v>
      </c>
      <c r="D15" s="14">
        <v>1896</v>
      </c>
      <c r="E15" s="14">
        <v>1956</v>
      </c>
      <c r="F15" s="14">
        <v>1992</v>
      </c>
      <c r="G15" s="14">
        <f t="shared" si="0"/>
        <v>5844</v>
      </c>
      <c r="H15" s="8">
        <v>1315</v>
      </c>
      <c r="I15" s="14">
        <v>1081</v>
      </c>
      <c r="J15" s="54">
        <v>880</v>
      </c>
      <c r="K15" s="14">
        <f t="shared" si="3"/>
        <v>3276</v>
      </c>
      <c r="L15" s="15">
        <f t="shared" si="1"/>
        <v>0.69356540084388185</v>
      </c>
      <c r="M15" s="15">
        <f t="shared" si="2"/>
        <v>0.55265848670756645</v>
      </c>
      <c r="N15" s="15">
        <f t="shared" si="2"/>
        <v>0.44176706827309237</v>
      </c>
      <c r="O15" s="15">
        <f t="shared" si="2"/>
        <v>0.56057494866529778</v>
      </c>
      <c r="P15" s="7"/>
    </row>
    <row r="16" spans="2:16" ht="20.100000000000001" customHeight="1" x14ac:dyDescent="0.15">
      <c r="B16" s="18"/>
      <c r="C16" s="13" t="s">
        <v>26</v>
      </c>
      <c r="D16" s="14">
        <v>144</v>
      </c>
      <c r="E16" s="14">
        <v>144</v>
      </c>
      <c r="F16" s="14">
        <v>144</v>
      </c>
      <c r="G16" s="14">
        <f t="shared" si="0"/>
        <v>432</v>
      </c>
      <c r="H16" s="8">
        <v>14</v>
      </c>
      <c r="I16" s="14">
        <v>0</v>
      </c>
      <c r="J16" s="54">
        <v>2</v>
      </c>
      <c r="K16" s="14">
        <f t="shared" si="3"/>
        <v>16</v>
      </c>
      <c r="L16" s="15">
        <f t="shared" si="1"/>
        <v>9.7222222222222224E-2</v>
      </c>
      <c r="M16" s="15">
        <f t="shared" si="2"/>
        <v>0</v>
      </c>
      <c r="N16" s="15">
        <f t="shared" si="2"/>
        <v>1.3888888888888888E-2</v>
      </c>
      <c r="O16" s="15">
        <f t="shared" si="2"/>
        <v>3.7037037037037035E-2</v>
      </c>
      <c r="P16" s="7"/>
    </row>
    <row r="17" spans="2:16" ht="20.100000000000001" customHeight="1" x14ac:dyDescent="0.15">
      <c r="B17" s="18"/>
      <c r="C17" s="13" t="s">
        <v>27</v>
      </c>
      <c r="D17" s="14">
        <v>88680</v>
      </c>
      <c r="E17" s="14">
        <v>92052</v>
      </c>
      <c r="F17" s="14">
        <v>96528</v>
      </c>
      <c r="G17" s="14">
        <f t="shared" si="0"/>
        <v>277260</v>
      </c>
      <c r="H17" s="8">
        <v>87315</v>
      </c>
      <c r="I17" s="14">
        <v>89329</v>
      </c>
      <c r="J17" s="54">
        <v>90719</v>
      </c>
      <c r="K17" s="14">
        <f t="shared" si="3"/>
        <v>267363</v>
      </c>
      <c r="L17" s="15">
        <f t="shared" si="1"/>
        <v>0.98460757780784847</v>
      </c>
      <c r="M17" s="15">
        <f t="shared" si="2"/>
        <v>0.97041889366879586</v>
      </c>
      <c r="N17" s="15">
        <f t="shared" si="2"/>
        <v>0.93982057019724852</v>
      </c>
      <c r="O17" s="15">
        <f t="shared" si="2"/>
        <v>0.96430426314650508</v>
      </c>
      <c r="P17" s="7"/>
    </row>
    <row r="18" spans="2:16" ht="20.100000000000001" customHeight="1" x14ac:dyDescent="0.15">
      <c r="B18" s="18"/>
      <c r="C18" s="13" t="s">
        <v>28</v>
      </c>
      <c r="D18" s="14">
        <v>1512</v>
      </c>
      <c r="E18" s="14">
        <v>1596</v>
      </c>
      <c r="F18" s="14">
        <v>1680</v>
      </c>
      <c r="G18" s="14">
        <f t="shared" si="0"/>
        <v>4788</v>
      </c>
      <c r="H18" s="8">
        <v>1519</v>
      </c>
      <c r="I18" s="14">
        <v>1524</v>
      </c>
      <c r="J18" s="54">
        <v>1581</v>
      </c>
      <c r="K18" s="14">
        <f t="shared" si="3"/>
        <v>4624</v>
      </c>
      <c r="L18" s="15">
        <f t="shared" si="1"/>
        <v>1.0046296296296295</v>
      </c>
      <c r="M18" s="15">
        <f t="shared" si="2"/>
        <v>0.95488721804511278</v>
      </c>
      <c r="N18" s="15">
        <f t="shared" si="2"/>
        <v>0.94107142857142856</v>
      </c>
      <c r="O18" s="15">
        <f t="shared" si="2"/>
        <v>0.9657477025898078</v>
      </c>
      <c r="P18" s="7"/>
    </row>
    <row r="19" spans="2:16" ht="20.100000000000001" customHeight="1" x14ac:dyDescent="0.15">
      <c r="B19" s="18"/>
      <c r="C19" s="13" t="s">
        <v>9</v>
      </c>
      <c r="D19" s="14">
        <v>1536</v>
      </c>
      <c r="E19" s="14">
        <v>1644</v>
      </c>
      <c r="F19" s="14">
        <v>1728</v>
      </c>
      <c r="G19" s="14">
        <f t="shared" si="0"/>
        <v>4908</v>
      </c>
      <c r="H19" s="8">
        <v>1283</v>
      </c>
      <c r="I19" s="14">
        <v>1284</v>
      </c>
      <c r="J19" s="54">
        <v>1348</v>
      </c>
      <c r="K19" s="14">
        <f t="shared" si="3"/>
        <v>3915</v>
      </c>
      <c r="L19" s="15">
        <f t="shared" si="1"/>
        <v>0.83528645833333337</v>
      </c>
      <c r="M19" s="15">
        <f t="shared" si="2"/>
        <v>0.78102189781021902</v>
      </c>
      <c r="N19" s="15">
        <f t="shared" si="2"/>
        <v>0.78009259259259256</v>
      </c>
      <c r="O19" s="15">
        <f t="shared" si="2"/>
        <v>0.7976772616136919</v>
      </c>
      <c r="P19" s="7"/>
    </row>
    <row r="20" spans="2:16" ht="20.100000000000001" customHeight="1" x14ac:dyDescent="0.15">
      <c r="B20" s="19"/>
      <c r="C20" s="13" t="s">
        <v>10</v>
      </c>
      <c r="D20" s="14">
        <v>6384</v>
      </c>
      <c r="E20" s="14">
        <v>7020</v>
      </c>
      <c r="F20" s="14">
        <v>7116</v>
      </c>
      <c r="G20" s="14">
        <f t="shared" si="0"/>
        <v>20520</v>
      </c>
      <c r="H20" s="8">
        <v>5951</v>
      </c>
      <c r="I20" s="14">
        <v>6586</v>
      </c>
      <c r="J20" s="54">
        <v>7213</v>
      </c>
      <c r="K20" s="14">
        <f t="shared" si="3"/>
        <v>19750</v>
      </c>
      <c r="L20" s="15">
        <f t="shared" si="1"/>
        <v>0.93217418546365916</v>
      </c>
      <c r="M20" s="15">
        <f t="shared" si="2"/>
        <v>0.93817663817663821</v>
      </c>
      <c r="N20" s="15">
        <f t="shared" si="2"/>
        <v>1.0136312535132097</v>
      </c>
      <c r="O20" s="15">
        <f t="shared" si="2"/>
        <v>0.96247563352826515</v>
      </c>
      <c r="P20" s="7"/>
    </row>
    <row r="21" spans="2:16" ht="20.100000000000001" customHeight="1" x14ac:dyDescent="0.15">
      <c r="B21" s="16" t="s">
        <v>11</v>
      </c>
      <c r="C21" s="17"/>
      <c r="D21" s="21">
        <f>SUM(D22:D30)</f>
        <v>50100</v>
      </c>
      <c r="E21" s="21">
        <f>SUM(E22:E30)</f>
        <v>51660</v>
      </c>
      <c r="F21" s="22">
        <f>SUM(F22:F30)</f>
        <v>52380</v>
      </c>
      <c r="G21" s="22">
        <f t="shared" si="0"/>
        <v>154140</v>
      </c>
      <c r="H21" s="21">
        <f>SUM(H22:H30)</f>
        <v>49510</v>
      </c>
      <c r="I21" s="21">
        <f t="shared" ref="I21:J21" si="4">SUM(I22:I30)</f>
        <v>50001</v>
      </c>
      <c r="J21" s="21">
        <f t="shared" si="4"/>
        <v>50072</v>
      </c>
      <c r="K21" s="22">
        <f>SUM(H21:J21)</f>
        <v>149583</v>
      </c>
      <c r="L21" s="43">
        <f t="shared" si="1"/>
        <v>0.9882235528942116</v>
      </c>
      <c r="M21" s="43">
        <f t="shared" si="2"/>
        <v>0.96788617886178863</v>
      </c>
      <c r="N21" s="43">
        <f t="shared" si="2"/>
        <v>0.95593738067964873</v>
      </c>
      <c r="O21" s="43">
        <f t="shared" si="2"/>
        <v>0.9704359673024523</v>
      </c>
      <c r="P21" s="7"/>
    </row>
    <row r="22" spans="2:16" ht="20.100000000000001" customHeight="1" x14ac:dyDescent="0.15">
      <c r="B22" s="18"/>
      <c r="C22" s="13" t="s">
        <v>31</v>
      </c>
      <c r="D22" s="14">
        <v>2496</v>
      </c>
      <c r="E22" s="14">
        <v>2532</v>
      </c>
      <c r="F22" s="14">
        <v>2532</v>
      </c>
      <c r="G22" s="14">
        <f t="shared" si="0"/>
        <v>7560</v>
      </c>
      <c r="H22" s="14">
        <v>2322</v>
      </c>
      <c r="I22" s="14">
        <v>2985</v>
      </c>
      <c r="J22" s="54">
        <v>3285</v>
      </c>
      <c r="K22" s="14">
        <f>SUM(H22:J22)</f>
        <v>8592</v>
      </c>
      <c r="L22" s="15">
        <f t="shared" si="1"/>
        <v>0.93028846153846156</v>
      </c>
      <c r="M22" s="15">
        <f t="shared" si="2"/>
        <v>1.1789099526066351</v>
      </c>
      <c r="N22" s="15">
        <f t="shared" si="2"/>
        <v>1.29739336492891</v>
      </c>
      <c r="O22" s="15">
        <f t="shared" si="2"/>
        <v>1.1365079365079365</v>
      </c>
      <c r="P22" s="7"/>
    </row>
    <row r="23" spans="2:16" ht="20.100000000000001" customHeight="1" x14ac:dyDescent="0.15">
      <c r="B23" s="18"/>
      <c r="C23" s="13" t="s">
        <v>12</v>
      </c>
      <c r="D23" s="14">
        <v>0</v>
      </c>
      <c r="E23" s="14">
        <v>0</v>
      </c>
      <c r="F23" s="14">
        <v>0</v>
      </c>
      <c r="G23" s="14">
        <f t="shared" si="0"/>
        <v>0</v>
      </c>
      <c r="H23" s="14">
        <v>0</v>
      </c>
      <c r="I23" s="14">
        <v>0</v>
      </c>
      <c r="J23" s="54">
        <v>0</v>
      </c>
      <c r="K23" s="14">
        <f t="shared" ref="K23:K30" si="5">SUM(H23:J23)</f>
        <v>0</v>
      </c>
      <c r="L23" s="15" t="s">
        <v>68</v>
      </c>
      <c r="M23" s="15" t="s">
        <v>68</v>
      </c>
      <c r="N23" s="15" t="s">
        <v>68</v>
      </c>
      <c r="O23" s="15" t="s">
        <v>68</v>
      </c>
      <c r="P23" s="7"/>
    </row>
    <row r="24" spans="2:16" ht="20.100000000000001" customHeight="1" x14ac:dyDescent="0.15">
      <c r="B24" s="18"/>
      <c r="C24" s="13" t="s">
        <v>13</v>
      </c>
      <c r="D24" s="14">
        <v>24792</v>
      </c>
      <c r="E24" s="14">
        <v>25416</v>
      </c>
      <c r="F24" s="14">
        <v>25584</v>
      </c>
      <c r="G24" s="14">
        <f t="shared" si="0"/>
        <v>75792</v>
      </c>
      <c r="H24" s="14">
        <v>25246</v>
      </c>
      <c r="I24" s="14">
        <v>25117</v>
      </c>
      <c r="J24" s="54">
        <v>24928</v>
      </c>
      <c r="K24" s="14">
        <f t="shared" si="5"/>
        <v>75291</v>
      </c>
      <c r="L24" s="15">
        <f t="shared" si="1"/>
        <v>1.0183123588254275</v>
      </c>
      <c r="M24" s="15">
        <f t="shared" si="2"/>
        <v>0.98823575700346233</v>
      </c>
      <c r="N24" s="15">
        <f t="shared" si="2"/>
        <v>0.97435897435897434</v>
      </c>
      <c r="O24" s="15">
        <f t="shared" si="2"/>
        <v>0.99338980367321095</v>
      </c>
      <c r="P24" s="7"/>
    </row>
    <row r="25" spans="2:16" ht="20.100000000000001" customHeight="1" x14ac:dyDescent="0.15">
      <c r="B25" s="18"/>
      <c r="C25" s="13" t="s">
        <v>14</v>
      </c>
      <c r="D25" s="14">
        <v>4356</v>
      </c>
      <c r="E25" s="14">
        <v>4356</v>
      </c>
      <c r="F25" s="14">
        <v>4356</v>
      </c>
      <c r="G25" s="14">
        <f t="shared" si="0"/>
        <v>13068</v>
      </c>
      <c r="H25" s="14">
        <v>3666</v>
      </c>
      <c r="I25" s="14">
        <v>3872</v>
      </c>
      <c r="J25" s="54">
        <v>4055</v>
      </c>
      <c r="K25" s="14">
        <f t="shared" si="5"/>
        <v>11593</v>
      </c>
      <c r="L25" s="15">
        <f t="shared" si="1"/>
        <v>0.8415977961432507</v>
      </c>
      <c r="M25" s="15">
        <f t="shared" si="2"/>
        <v>0.88888888888888884</v>
      </c>
      <c r="N25" s="15">
        <f t="shared" si="2"/>
        <v>0.93089990817263546</v>
      </c>
      <c r="O25" s="15">
        <f t="shared" si="2"/>
        <v>0.88712886440159167</v>
      </c>
      <c r="P25" s="7"/>
    </row>
    <row r="26" spans="2:16" ht="20.100000000000001" customHeight="1" x14ac:dyDescent="0.15">
      <c r="B26" s="18"/>
      <c r="C26" s="13" t="s">
        <v>15</v>
      </c>
      <c r="D26" s="14">
        <v>4548</v>
      </c>
      <c r="E26" s="14">
        <v>4728</v>
      </c>
      <c r="F26" s="14">
        <v>4728</v>
      </c>
      <c r="G26" s="14">
        <f t="shared" si="0"/>
        <v>14004</v>
      </c>
      <c r="H26" s="14">
        <v>4579</v>
      </c>
      <c r="I26" s="14">
        <v>4359</v>
      </c>
      <c r="J26" s="54">
        <v>4081</v>
      </c>
      <c r="K26" s="14">
        <f t="shared" si="5"/>
        <v>13019</v>
      </c>
      <c r="L26" s="15">
        <f t="shared" si="1"/>
        <v>1.006816182937555</v>
      </c>
      <c r="M26" s="15">
        <f t="shared" si="2"/>
        <v>0.92195431472081213</v>
      </c>
      <c r="N26" s="15">
        <f t="shared" si="2"/>
        <v>0.86315566835871405</v>
      </c>
      <c r="O26" s="15">
        <f t="shared" si="2"/>
        <v>0.92966295344187377</v>
      </c>
      <c r="P26" s="7"/>
    </row>
    <row r="27" spans="2:16" ht="20.100000000000001" customHeight="1" x14ac:dyDescent="0.15">
      <c r="B27" s="18"/>
      <c r="C27" s="13" t="s">
        <v>16</v>
      </c>
      <c r="D27" s="14">
        <v>9972</v>
      </c>
      <c r="E27" s="14">
        <v>10596</v>
      </c>
      <c r="F27" s="14">
        <v>11088</v>
      </c>
      <c r="G27" s="14">
        <f t="shared" si="0"/>
        <v>31656</v>
      </c>
      <c r="H27" s="14">
        <v>9719</v>
      </c>
      <c r="I27" s="14">
        <v>9785</v>
      </c>
      <c r="J27" s="54">
        <v>9737</v>
      </c>
      <c r="K27" s="14">
        <f t="shared" si="5"/>
        <v>29241</v>
      </c>
      <c r="L27" s="15">
        <f t="shared" si="1"/>
        <v>0.9746289610910549</v>
      </c>
      <c r="M27" s="15">
        <f t="shared" si="2"/>
        <v>0.92346168365420911</v>
      </c>
      <c r="N27" s="15">
        <f t="shared" si="2"/>
        <v>0.87815656565656564</v>
      </c>
      <c r="O27" s="15">
        <f t="shared" si="2"/>
        <v>0.92371114480667171</v>
      </c>
      <c r="P27" s="7"/>
    </row>
    <row r="28" spans="2:16" ht="20.100000000000001" customHeight="1" x14ac:dyDescent="0.15">
      <c r="B28" s="18"/>
      <c r="C28" s="13" t="s">
        <v>17</v>
      </c>
      <c r="D28" s="14">
        <v>1740</v>
      </c>
      <c r="E28" s="14">
        <v>1740</v>
      </c>
      <c r="F28" s="14">
        <v>1740</v>
      </c>
      <c r="G28" s="14">
        <f t="shared" si="0"/>
        <v>5220</v>
      </c>
      <c r="H28" s="14">
        <v>1674</v>
      </c>
      <c r="I28" s="14">
        <v>1713</v>
      </c>
      <c r="J28" s="54">
        <v>1578</v>
      </c>
      <c r="K28" s="14">
        <f t="shared" si="5"/>
        <v>4965</v>
      </c>
      <c r="L28" s="15">
        <f t="shared" si="1"/>
        <v>0.96206896551724141</v>
      </c>
      <c r="M28" s="15">
        <f t="shared" si="2"/>
        <v>0.98448275862068968</v>
      </c>
      <c r="N28" s="15">
        <f t="shared" si="2"/>
        <v>0.90689655172413797</v>
      </c>
      <c r="O28" s="15">
        <f t="shared" si="2"/>
        <v>0.95114942528735635</v>
      </c>
      <c r="P28" s="7"/>
    </row>
    <row r="29" spans="2:16" ht="20.100000000000001" customHeight="1" x14ac:dyDescent="0.15">
      <c r="B29" s="18"/>
      <c r="C29" s="13" t="s">
        <v>18</v>
      </c>
      <c r="D29" s="14">
        <v>564</v>
      </c>
      <c r="E29" s="14">
        <v>564</v>
      </c>
      <c r="F29" s="14">
        <v>564</v>
      </c>
      <c r="G29" s="14">
        <f t="shared" si="0"/>
        <v>1692</v>
      </c>
      <c r="H29" s="14">
        <v>568</v>
      </c>
      <c r="I29" s="14">
        <v>565</v>
      </c>
      <c r="J29" s="54">
        <v>612</v>
      </c>
      <c r="K29" s="14">
        <f t="shared" si="5"/>
        <v>1745</v>
      </c>
      <c r="L29" s="15">
        <f t="shared" si="1"/>
        <v>1.0070921985815602</v>
      </c>
      <c r="M29" s="15">
        <f t="shared" si="2"/>
        <v>1.00177304964539</v>
      </c>
      <c r="N29" s="15">
        <f t="shared" si="2"/>
        <v>1.0851063829787233</v>
      </c>
      <c r="O29" s="15">
        <f t="shared" si="2"/>
        <v>1.031323877068558</v>
      </c>
      <c r="P29" s="7"/>
    </row>
    <row r="30" spans="2:16" ht="20.100000000000001" customHeight="1" x14ac:dyDescent="0.15">
      <c r="B30" s="19"/>
      <c r="C30" s="13" t="s">
        <v>19</v>
      </c>
      <c r="D30" s="14">
        <v>1632</v>
      </c>
      <c r="E30" s="14">
        <v>1728</v>
      </c>
      <c r="F30" s="14">
        <v>1788</v>
      </c>
      <c r="G30" s="14">
        <f t="shared" si="0"/>
        <v>5148</v>
      </c>
      <c r="H30" s="14">
        <v>1736</v>
      </c>
      <c r="I30" s="14">
        <v>1605</v>
      </c>
      <c r="J30" s="54">
        <v>1796</v>
      </c>
      <c r="K30" s="14">
        <f t="shared" si="5"/>
        <v>5137</v>
      </c>
      <c r="L30" s="15">
        <f t="shared" si="1"/>
        <v>1.0637254901960784</v>
      </c>
      <c r="M30" s="15">
        <f t="shared" si="2"/>
        <v>0.92881944444444442</v>
      </c>
      <c r="N30" s="15">
        <f t="shared" si="2"/>
        <v>1.0044742729306488</v>
      </c>
      <c r="O30" s="15">
        <f t="shared" si="2"/>
        <v>0.99786324786324787</v>
      </c>
      <c r="P30" s="7"/>
    </row>
    <row r="31" spans="2:16" ht="20.100000000000001" customHeight="1" x14ac:dyDescent="0.15">
      <c r="B31" s="16" t="s">
        <v>20</v>
      </c>
      <c r="C31" s="17"/>
      <c r="D31" s="21">
        <f>SUM(D32:D35)</f>
        <v>30216</v>
      </c>
      <c r="E31" s="21">
        <f>SUM(E32:E35)</f>
        <v>30684</v>
      </c>
      <c r="F31" s="21">
        <f>SUM(F32:F35)</f>
        <v>32040</v>
      </c>
      <c r="G31" s="22">
        <f>SUM(D31:F31)</f>
        <v>92940</v>
      </c>
      <c r="H31" s="24">
        <f>SUM(H32:H35)</f>
        <v>28349</v>
      </c>
      <c r="I31" s="24">
        <f t="shared" ref="I31:J31" si="6">SUM(I32:I35)</f>
        <v>28545</v>
      </c>
      <c r="J31" s="24">
        <f t="shared" si="6"/>
        <v>28856</v>
      </c>
      <c r="K31" s="22">
        <f t="shared" ref="K31:K37" si="7">SUM(H31:J31)</f>
        <v>85750</v>
      </c>
      <c r="L31" s="43">
        <f t="shared" si="1"/>
        <v>0.93821154355308445</v>
      </c>
      <c r="M31" s="43">
        <f t="shared" si="2"/>
        <v>0.93028940164254992</v>
      </c>
      <c r="N31" s="43">
        <f t="shared" si="2"/>
        <v>0.90062421972534334</v>
      </c>
      <c r="O31" s="43">
        <f t="shared" si="2"/>
        <v>0.92263826124381321</v>
      </c>
      <c r="P31" s="7"/>
    </row>
    <row r="32" spans="2:16" ht="20.100000000000001" customHeight="1" x14ac:dyDescent="0.15">
      <c r="B32" s="20"/>
      <c r="C32" s="13" t="s">
        <v>21</v>
      </c>
      <c r="D32" s="14">
        <v>13332</v>
      </c>
      <c r="E32" s="14">
        <v>13332</v>
      </c>
      <c r="F32" s="14">
        <v>13332</v>
      </c>
      <c r="G32" s="14">
        <f t="shared" ref="G32:G35" si="8">SUM(D32:F32)</f>
        <v>39996</v>
      </c>
      <c r="H32" s="14">
        <v>13641</v>
      </c>
      <c r="I32" s="14">
        <v>13747</v>
      </c>
      <c r="J32" s="54">
        <v>13951</v>
      </c>
      <c r="K32" s="14">
        <f t="shared" si="7"/>
        <v>41339</v>
      </c>
      <c r="L32" s="15">
        <f t="shared" si="1"/>
        <v>1.0231773177317731</v>
      </c>
      <c r="M32" s="15">
        <f t="shared" si="2"/>
        <v>1.031128112811281</v>
      </c>
      <c r="N32" s="15">
        <f t="shared" si="2"/>
        <v>1.0464296429642965</v>
      </c>
      <c r="O32" s="15">
        <f t="shared" si="2"/>
        <v>1.0335783578357836</v>
      </c>
      <c r="P32" s="7"/>
    </row>
    <row r="33" spans="2:16" ht="20.100000000000001" customHeight="1" x14ac:dyDescent="0.15">
      <c r="B33" s="18"/>
      <c r="C33" s="13" t="s">
        <v>22</v>
      </c>
      <c r="D33" s="14">
        <v>5400</v>
      </c>
      <c r="E33" s="14">
        <v>5400</v>
      </c>
      <c r="F33" s="14">
        <v>5400</v>
      </c>
      <c r="G33" s="14">
        <f t="shared" si="8"/>
        <v>16200</v>
      </c>
      <c r="H33" s="14">
        <v>5432</v>
      </c>
      <c r="I33" s="14">
        <v>5459</v>
      </c>
      <c r="J33" s="54">
        <v>5634</v>
      </c>
      <c r="K33" s="14">
        <f t="shared" si="7"/>
        <v>16525</v>
      </c>
      <c r="L33" s="15">
        <f t="shared" si="1"/>
        <v>1.0059259259259259</v>
      </c>
      <c r="M33" s="15">
        <f t="shared" si="2"/>
        <v>1.010925925925926</v>
      </c>
      <c r="N33" s="15">
        <f t="shared" si="2"/>
        <v>1.0433333333333332</v>
      </c>
      <c r="O33" s="15">
        <f t="shared" si="2"/>
        <v>1.0200617283950617</v>
      </c>
      <c r="P33" s="7"/>
    </row>
    <row r="34" spans="2:16" ht="20.100000000000001" customHeight="1" x14ac:dyDescent="0.15">
      <c r="B34" s="18"/>
      <c r="C34" s="13" t="s">
        <v>71</v>
      </c>
      <c r="D34" s="14">
        <v>1704</v>
      </c>
      <c r="E34" s="14">
        <v>1512</v>
      </c>
      <c r="F34" s="14">
        <v>780</v>
      </c>
      <c r="G34" s="14">
        <f t="shared" si="8"/>
        <v>3996</v>
      </c>
      <c r="H34" s="14">
        <v>826</v>
      </c>
      <c r="I34" s="14">
        <v>389</v>
      </c>
      <c r="J34" s="54">
        <v>334</v>
      </c>
      <c r="K34" s="14">
        <f t="shared" si="7"/>
        <v>1549</v>
      </c>
      <c r="L34" s="15">
        <f t="shared" si="1"/>
        <v>0.48474178403755869</v>
      </c>
      <c r="M34" s="15">
        <f t="shared" si="2"/>
        <v>0.25727513227513227</v>
      </c>
      <c r="N34" s="15">
        <f t="shared" si="2"/>
        <v>0.42820512820512818</v>
      </c>
      <c r="O34" s="15">
        <f t="shared" si="2"/>
        <v>0.38763763763763764</v>
      </c>
      <c r="P34" s="7"/>
    </row>
    <row r="35" spans="2:16" ht="20.100000000000001" customHeight="1" x14ac:dyDescent="0.15">
      <c r="B35" s="19"/>
      <c r="C35" s="13" t="s">
        <v>32</v>
      </c>
      <c r="D35" s="14">
        <v>9780</v>
      </c>
      <c r="E35" s="14">
        <v>10440</v>
      </c>
      <c r="F35" s="14">
        <v>12528</v>
      </c>
      <c r="G35" s="14">
        <f t="shared" si="8"/>
        <v>32748</v>
      </c>
      <c r="H35" s="14">
        <v>8450</v>
      </c>
      <c r="I35" s="14">
        <v>8950</v>
      </c>
      <c r="J35" s="54">
        <v>8937</v>
      </c>
      <c r="K35" s="14">
        <f t="shared" si="7"/>
        <v>26337</v>
      </c>
      <c r="L35" s="15">
        <f t="shared" si="1"/>
        <v>0.86400817995910018</v>
      </c>
      <c r="M35" s="15">
        <f t="shared" si="2"/>
        <v>0.85727969348659006</v>
      </c>
      <c r="N35" s="15">
        <f t="shared" si="2"/>
        <v>0.71336206896551724</v>
      </c>
      <c r="O35" s="15">
        <f t="shared" si="2"/>
        <v>0.80423231953096375</v>
      </c>
      <c r="P35" s="7"/>
    </row>
    <row r="36" spans="2:16" ht="20.100000000000001" customHeight="1" x14ac:dyDescent="0.15">
      <c r="B36" s="25" t="s">
        <v>60</v>
      </c>
      <c r="C36" s="25"/>
      <c r="D36" s="21">
        <v>118752</v>
      </c>
      <c r="E36" s="21">
        <v>123528</v>
      </c>
      <c r="F36" s="21">
        <v>128280</v>
      </c>
      <c r="G36" s="21">
        <f>SUM(D36:F36)</f>
        <v>370560</v>
      </c>
      <c r="H36" s="21">
        <v>119311</v>
      </c>
      <c r="I36" s="21">
        <v>119312</v>
      </c>
      <c r="J36" s="21">
        <v>121187</v>
      </c>
      <c r="K36" s="21">
        <f t="shared" si="7"/>
        <v>359810</v>
      </c>
      <c r="L36" s="43">
        <f t="shared" si="1"/>
        <v>1.0047072891403934</v>
      </c>
      <c r="M36" s="43">
        <f t="shared" si="2"/>
        <v>0.96587008613431768</v>
      </c>
      <c r="N36" s="43">
        <f t="shared" si="2"/>
        <v>0.94470689117555351</v>
      </c>
      <c r="O36" s="43">
        <f t="shared" si="2"/>
        <v>0.97098985319516407</v>
      </c>
      <c r="P36" s="7"/>
    </row>
    <row r="37" spans="2:16" ht="20.100000000000001" customHeight="1" x14ac:dyDescent="0.15">
      <c r="B37" s="63" t="s">
        <v>24</v>
      </c>
      <c r="C37" s="63"/>
      <c r="D37" s="21">
        <f>D36+D31+D21+D6</f>
        <v>450552</v>
      </c>
      <c r="E37" s="21">
        <f>E36+E31+E21+E6</f>
        <v>463956</v>
      </c>
      <c r="F37" s="22">
        <f>F36+F31+F21+F6</f>
        <v>477780</v>
      </c>
      <c r="G37" s="22">
        <f t="shared" ref="G37" si="9">SUM(D37:F37)</f>
        <v>1392288</v>
      </c>
      <c r="H37" s="21">
        <f>H36+H31+H21+H6</f>
        <v>438167</v>
      </c>
      <c r="I37" s="21">
        <f t="shared" ref="I37:J37" si="10">I36+I31+I21+I6</f>
        <v>439712</v>
      </c>
      <c r="J37" s="21">
        <f t="shared" si="10"/>
        <v>446256</v>
      </c>
      <c r="K37" s="22">
        <f t="shared" si="7"/>
        <v>1324135</v>
      </c>
      <c r="L37" s="43">
        <f t="shared" si="1"/>
        <v>0.97251149700811446</v>
      </c>
      <c r="M37" s="43">
        <f t="shared" si="2"/>
        <v>0.94774504478873001</v>
      </c>
      <c r="N37" s="43">
        <f t="shared" si="2"/>
        <v>0.93401984176817787</v>
      </c>
      <c r="O37" s="43">
        <f t="shared" si="2"/>
        <v>0.95104963915511731</v>
      </c>
      <c r="P37" s="7"/>
    </row>
    <row r="38" spans="2:16" ht="20.100000000000001" customHeight="1" x14ac:dyDescent="0.15">
      <c r="B38" s="62" t="s">
        <v>72</v>
      </c>
      <c r="C38" s="62"/>
      <c r="D38" s="62"/>
      <c r="E38" s="62"/>
      <c r="F38" s="62"/>
      <c r="G38" s="62"/>
      <c r="H38" s="62"/>
      <c r="I38" s="62"/>
      <c r="J38" s="62"/>
      <c r="K38" s="62"/>
      <c r="L38" s="62"/>
      <c r="M38" s="62"/>
      <c r="N38" s="62"/>
      <c r="O38" s="62"/>
      <c r="P38" s="11"/>
    </row>
    <row r="39" spans="2:16" ht="20.100000000000001" customHeight="1" x14ac:dyDescent="0.15">
      <c r="B39" s="58"/>
      <c r="C39" s="58"/>
      <c r="D39" s="58"/>
      <c r="E39" s="58"/>
      <c r="F39" s="58"/>
      <c r="G39" s="58"/>
      <c r="H39" s="58"/>
      <c r="I39" s="58"/>
      <c r="J39" s="58"/>
      <c r="K39" s="58"/>
      <c r="L39" s="58"/>
      <c r="M39" s="58"/>
      <c r="N39" s="58"/>
      <c r="O39" s="58"/>
      <c r="P39" s="11"/>
    </row>
    <row r="40" spans="2:16" ht="20.100000000000001" customHeight="1" x14ac:dyDescent="0.15">
      <c r="B40" s="58"/>
      <c r="C40" s="58"/>
      <c r="D40" s="58"/>
      <c r="E40" s="58"/>
      <c r="F40" s="58"/>
      <c r="G40" s="58"/>
      <c r="H40" s="58"/>
      <c r="I40" s="58"/>
      <c r="J40" s="58"/>
      <c r="K40" s="58"/>
      <c r="L40" s="58"/>
      <c r="M40" s="58"/>
      <c r="N40" s="58"/>
      <c r="O40" s="58"/>
      <c r="P40" s="11"/>
    </row>
    <row r="41" spans="2:16" ht="20.100000000000001" customHeight="1" x14ac:dyDescent="0.15">
      <c r="B41" s="58"/>
      <c r="C41" s="58"/>
      <c r="D41" s="58"/>
      <c r="E41" s="58"/>
      <c r="F41" s="58"/>
      <c r="G41" s="58"/>
      <c r="H41" s="58"/>
      <c r="I41" s="58"/>
      <c r="J41" s="58"/>
      <c r="K41" s="58"/>
      <c r="L41" s="58"/>
      <c r="M41" s="58"/>
      <c r="N41" s="58"/>
      <c r="O41" s="58"/>
    </row>
    <row r="42" spans="2:16" ht="20.100000000000001" customHeight="1" x14ac:dyDescent="0.15">
      <c r="B42" s="58"/>
      <c r="C42" s="58"/>
      <c r="D42" s="58"/>
      <c r="E42" s="58"/>
      <c r="F42" s="58"/>
      <c r="G42" s="58"/>
      <c r="H42" s="58"/>
      <c r="I42" s="58"/>
      <c r="J42" s="58"/>
      <c r="K42" s="58"/>
      <c r="L42" s="58"/>
      <c r="M42" s="58"/>
      <c r="N42" s="58"/>
      <c r="O42" s="58"/>
    </row>
  </sheetData>
  <mergeCells count="6">
    <mergeCell ref="B38:O42"/>
    <mergeCell ref="B37:C37"/>
    <mergeCell ref="H4:K4"/>
    <mergeCell ref="L4:O4"/>
    <mergeCell ref="B4:C5"/>
    <mergeCell ref="D4:G4"/>
  </mergeCells>
  <phoneticPr fontId="5"/>
  <conditionalFormatting sqref="J7:J11">
    <cfRule type="cellIs" dxfId="15" priority="14" operator="equal">
      <formula>"-"</formula>
    </cfRule>
  </conditionalFormatting>
  <conditionalFormatting sqref="J12:J14">
    <cfRule type="cellIs" dxfId="14" priority="13" operator="equal">
      <formula>"-"</formula>
    </cfRule>
  </conditionalFormatting>
  <conditionalFormatting sqref="J15:J20">
    <cfRule type="cellIs" dxfId="13" priority="12" operator="equal">
      <formula>"-"</formula>
    </cfRule>
  </conditionalFormatting>
  <conditionalFormatting sqref="J22:J26">
    <cfRule type="cellIs" dxfId="12" priority="11" operator="equal">
      <formula>"-"</formula>
    </cfRule>
  </conditionalFormatting>
  <conditionalFormatting sqref="J27:J30">
    <cfRule type="cellIs" dxfId="11" priority="10" operator="equal">
      <formula>"-"</formula>
    </cfRule>
  </conditionalFormatting>
  <conditionalFormatting sqref="J32:J35">
    <cfRule type="cellIs" dxfId="10" priority="9" operator="equal">
      <formula>"-"</formula>
    </cfRule>
  </conditionalFormatting>
  <conditionalFormatting sqref="H7:H11">
    <cfRule type="cellIs" dxfId="9" priority="8" operator="equal">
      <formula>"-"</formula>
    </cfRule>
  </conditionalFormatting>
  <conditionalFormatting sqref="H12:H20">
    <cfRule type="cellIs" dxfId="8" priority="7" operator="equal">
      <formula>"-"</formula>
    </cfRule>
  </conditionalFormatting>
  <printOptions horizontalCentered="1"/>
  <pageMargins left="0.7" right="0.7" top="0.75" bottom="0.75" header="0.3" footer="0.3"/>
  <pageSetup paperSize="8" scale="67" orientation="landscape" r:id="rId1"/>
  <headerFooter>
    <oddFooter>&amp;R&amp;8&amp;Z&amp;F</oddFooter>
  </headerFooter>
  <rowBreaks count="1" manualBreakCount="1">
    <brk id="42" max="15" man="1"/>
  </rowBreaks>
  <ignoredErrors>
    <ignoredError sqref="G6:I6 G32:I37 G8:I30 L6:M6 G7:I7 K7 K6 K32:K37 K8:K30" unlockedFormula="1"/>
    <ignoredError sqref="G31:I31 K31" formulaRange="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P42"/>
  <sheetViews>
    <sheetView showGridLines="0" view="pageBreakPreview" zoomScale="70" zoomScaleNormal="100" zoomScaleSheetLayoutView="70" workbookViewId="0">
      <pane ySplit="5" topLeftCell="A16" activePane="bottomLeft" state="frozen"/>
      <selection activeCell="K49" sqref="K49"/>
      <selection pane="bottomLeft" activeCell="G20" sqref="G20"/>
    </sheetView>
  </sheetViews>
  <sheetFormatPr defaultColWidth="9" defaultRowHeight="20.100000000000001" customHeight="1" x14ac:dyDescent="0.15"/>
  <cols>
    <col min="1" max="1" width="5.625" style="9" customWidth="1"/>
    <col min="2" max="2" width="3.75" style="9" customWidth="1"/>
    <col min="3" max="3" width="44.375" style="9" bestFit="1" customWidth="1"/>
    <col min="4" max="15" width="15.625" style="9" customWidth="1"/>
    <col min="16" max="16" width="5.625" style="9" customWidth="1"/>
    <col min="17" max="16384" width="9" style="9"/>
  </cols>
  <sheetData>
    <row r="2" spans="2:16" s="4" customFormat="1" ht="50.1" customHeight="1" x14ac:dyDescent="0.15">
      <c r="B2" s="5" t="s">
        <v>41</v>
      </c>
    </row>
    <row r="3" spans="2:16" ht="20.100000000000001" customHeight="1" x14ac:dyDescent="0.15">
      <c r="B3" s="9" t="s">
        <v>43</v>
      </c>
      <c r="M3" s="10"/>
      <c r="N3" s="10"/>
      <c r="O3" s="10" t="s">
        <v>44</v>
      </c>
      <c r="P3" s="10"/>
    </row>
    <row r="4" spans="2:16" ht="20.100000000000001" customHeight="1" x14ac:dyDescent="0.15">
      <c r="B4" s="65" t="s">
        <v>0</v>
      </c>
      <c r="C4" s="66"/>
      <c r="D4" s="64" t="s">
        <v>62</v>
      </c>
      <c r="E4" s="64"/>
      <c r="F4" s="64"/>
      <c r="G4" s="64"/>
      <c r="H4" s="64" t="s">
        <v>63</v>
      </c>
      <c r="I4" s="64"/>
      <c r="J4" s="64"/>
      <c r="K4" s="64"/>
      <c r="L4" s="64" t="s">
        <v>64</v>
      </c>
      <c r="M4" s="64"/>
      <c r="N4" s="64"/>
      <c r="O4" s="64"/>
      <c r="P4" s="6"/>
    </row>
    <row r="5" spans="2:16" ht="20.100000000000001" customHeight="1" x14ac:dyDescent="0.15">
      <c r="B5" s="67"/>
      <c r="C5" s="68"/>
      <c r="D5" s="44" t="s">
        <v>37</v>
      </c>
      <c r="E5" s="44" t="s">
        <v>38</v>
      </c>
      <c r="F5" s="44" t="s">
        <v>39</v>
      </c>
      <c r="G5" s="44" t="s">
        <v>29</v>
      </c>
      <c r="H5" s="12" t="s">
        <v>37</v>
      </c>
      <c r="I5" s="12" t="s">
        <v>38</v>
      </c>
      <c r="J5" s="12" t="s">
        <v>39</v>
      </c>
      <c r="K5" s="12" t="s">
        <v>30</v>
      </c>
      <c r="L5" s="12" t="s">
        <v>37</v>
      </c>
      <c r="M5" s="12" t="s">
        <v>38</v>
      </c>
      <c r="N5" s="12" t="s">
        <v>39</v>
      </c>
      <c r="O5" s="12" t="s">
        <v>29</v>
      </c>
      <c r="P5" s="6"/>
    </row>
    <row r="6" spans="2:16" ht="20.100000000000001" customHeight="1" x14ac:dyDescent="0.15">
      <c r="B6" s="16" t="s">
        <v>1</v>
      </c>
      <c r="C6" s="17"/>
      <c r="D6" s="26">
        <f>SUM(D7:D20)</f>
        <v>10447704000</v>
      </c>
      <c r="E6" s="26">
        <f>SUM(E7:E20)</f>
        <v>10836237000</v>
      </c>
      <c r="F6" s="27">
        <f>SUM(F7:F20)</f>
        <v>11096853000</v>
      </c>
      <c r="G6" s="27">
        <f t="shared" ref="G6:G30" si="0">SUM(D6:F6)</f>
        <v>32380794000</v>
      </c>
      <c r="H6" s="26">
        <f>SUM(H7:H20)</f>
        <v>9711110684</v>
      </c>
      <c r="I6" s="26">
        <f>SUM(I7:I20)</f>
        <v>9640953273</v>
      </c>
      <c r="J6" s="26">
        <f>SUM(J7:J20)</f>
        <v>9913188060</v>
      </c>
      <c r="K6" s="27">
        <f>SUM(H6:J6)</f>
        <v>29265252017</v>
      </c>
      <c r="L6" s="28">
        <f t="shared" ref="L6:L37" si="1">H6/D6</f>
        <v>0.92949711094418452</v>
      </c>
      <c r="M6" s="28">
        <f t="shared" ref="M6:M37" si="2">I6/E6</f>
        <v>0.8896956824587724</v>
      </c>
      <c r="N6" s="28">
        <f t="shared" ref="N6:O37" si="3">J6/F6</f>
        <v>0.89333327746163704</v>
      </c>
      <c r="O6" s="28">
        <f t="shared" si="3"/>
        <v>0.9037842622697887</v>
      </c>
      <c r="P6" s="7"/>
    </row>
    <row r="7" spans="2:16" ht="20.100000000000001" customHeight="1" x14ac:dyDescent="0.15">
      <c r="B7" s="18"/>
      <c r="C7" s="13" t="s">
        <v>2</v>
      </c>
      <c r="D7" s="1">
        <v>1658637000</v>
      </c>
      <c r="E7" s="1">
        <v>1685438000</v>
      </c>
      <c r="F7" s="1">
        <v>1704836000</v>
      </c>
      <c r="G7" s="1">
        <f t="shared" si="0"/>
        <v>5048911000</v>
      </c>
      <c r="H7" s="2">
        <v>1620722186</v>
      </c>
      <c r="I7" s="1">
        <v>1591279512</v>
      </c>
      <c r="J7" s="29">
        <v>1600259491</v>
      </c>
      <c r="K7" s="1">
        <f>SUM(H7:J7)</f>
        <v>4812261189</v>
      </c>
      <c r="L7" s="3">
        <f t="shared" si="1"/>
        <v>0.9771409814202866</v>
      </c>
      <c r="M7" s="3">
        <f t="shared" si="2"/>
        <v>0.94413411350640009</v>
      </c>
      <c r="N7" s="3">
        <f t="shared" si="3"/>
        <v>0.93865890384764283</v>
      </c>
      <c r="O7" s="3">
        <f t="shared" si="3"/>
        <v>0.95312854375923839</v>
      </c>
      <c r="P7" s="7"/>
    </row>
    <row r="8" spans="2:16" ht="20.100000000000001" customHeight="1" x14ac:dyDescent="0.15">
      <c r="B8" s="18"/>
      <c r="C8" s="13" t="s">
        <v>3</v>
      </c>
      <c r="D8" s="1">
        <v>28403000</v>
      </c>
      <c r="E8" s="1">
        <v>28419000</v>
      </c>
      <c r="F8" s="1">
        <v>28419000</v>
      </c>
      <c r="G8" s="1">
        <f t="shared" si="0"/>
        <v>85241000</v>
      </c>
      <c r="H8" s="2">
        <v>18642096</v>
      </c>
      <c r="I8" s="1">
        <v>20852214</v>
      </c>
      <c r="J8" s="29">
        <v>23165712</v>
      </c>
      <c r="K8" s="1">
        <f t="shared" ref="K8:K20" si="4">SUM(H8:J8)</f>
        <v>62660022</v>
      </c>
      <c r="L8" s="30">
        <f t="shared" si="1"/>
        <v>0.65634249903179243</v>
      </c>
      <c r="M8" s="30">
        <f t="shared" si="2"/>
        <v>0.7337420035891481</v>
      </c>
      <c r="N8" s="30">
        <f t="shared" si="3"/>
        <v>0.81514873852000425</v>
      </c>
      <c r="O8" s="30">
        <f t="shared" si="3"/>
        <v>0.73509252589716212</v>
      </c>
      <c r="P8" s="7"/>
    </row>
    <row r="9" spans="2:16" ht="20.100000000000001" customHeight="1" x14ac:dyDescent="0.15">
      <c r="B9" s="18"/>
      <c r="C9" s="13" t="s">
        <v>4</v>
      </c>
      <c r="D9" s="1">
        <v>591293000</v>
      </c>
      <c r="E9" s="1">
        <v>606012000</v>
      </c>
      <c r="F9" s="1">
        <v>617937000</v>
      </c>
      <c r="G9" s="1">
        <f t="shared" si="0"/>
        <v>1815242000</v>
      </c>
      <c r="H9" s="2">
        <v>567439127</v>
      </c>
      <c r="I9" s="1">
        <v>638290909</v>
      </c>
      <c r="J9" s="29">
        <v>726351144</v>
      </c>
      <c r="K9" s="1">
        <f t="shared" si="4"/>
        <v>1932081180</v>
      </c>
      <c r="L9" s="3">
        <f t="shared" si="1"/>
        <v>0.95965811704180504</v>
      </c>
      <c r="M9" s="3">
        <f t="shared" si="2"/>
        <v>1.0532644716606272</v>
      </c>
      <c r="N9" s="3">
        <f t="shared" si="3"/>
        <v>1.1754453026764864</v>
      </c>
      <c r="O9" s="3">
        <f t="shared" si="3"/>
        <v>1.0643656217738462</v>
      </c>
      <c r="P9" s="7"/>
    </row>
    <row r="10" spans="2:16" ht="20.100000000000001" customHeight="1" x14ac:dyDescent="0.15">
      <c r="B10" s="18"/>
      <c r="C10" s="13" t="s">
        <v>5</v>
      </c>
      <c r="D10" s="1">
        <v>193973000</v>
      </c>
      <c r="E10" s="1">
        <v>198736000</v>
      </c>
      <c r="F10" s="1">
        <v>206807000</v>
      </c>
      <c r="G10" s="1">
        <f t="shared" si="0"/>
        <v>599516000</v>
      </c>
      <c r="H10" s="2">
        <v>176456918</v>
      </c>
      <c r="I10" s="1">
        <v>166962281</v>
      </c>
      <c r="J10" s="29">
        <v>159086596</v>
      </c>
      <c r="K10" s="1">
        <f t="shared" si="4"/>
        <v>502505795</v>
      </c>
      <c r="L10" s="3">
        <f t="shared" si="1"/>
        <v>0.90969834977032882</v>
      </c>
      <c r="M10" s="3">
        <f t="shared" si="2"/>
        <v>0.84012096952741322</v>
      </c>
      <c r="N10" s="3">
        <f t="shared" si="3"/>
        <v>0.76925150502642559</v>
      </c>
      <c r="O10" s="3">
        <f t="shared" si="3"/>
        <v>0.83818579487453215</v>
      </c>
      <c r="P10" s="7"/>
    </row>
    <row r="11" spans="2:16" ht="20.100000000000001" customHeight="1" x14ac:dyDescent="0.15">
      <c r="B11" s="18"/>
      <c r="C11" s="13" t="s">
        <v>6</v>
      </c>
      <c r="D11" s="1">
        <v>261273000</v>
      </c>
      <c r="E11" s="1">
        <v>263563000</v>
      </c>
      <c r="F11" s="1">
        <v>265964000</v>
      </c>
      <c r="G11" s="1">
        <f t="shared" si="0"/>
        <v>790800000</v>
      </c>
      <c r="H11" s="2">
        <v>246345739</v>
      </c>
      <c r="I11" s="1">
        <v>250603128</v>
      </c>
      <c r="J11" s="29">
        <v>267418807</v>
      </c>
      <c r="K11" s="1">
        <f t="shared" si="4"/>
        <v>764367674</v>
      </c>
      <c r="L11" s="3">
        <f t="shared" si="1"/>
        <v>0.94286718872596864</v>
      </c>
      <c r="M11" s="3">
        <f t="shared" si="2"/>
        <v>0.95082818149740289</v>
      </c>
      <c r="N11" s="3">
        <f t="shared" si="3"/>
        <v>1.0054699395406896</v>
      </c>
      <c r="O11" s="3">
        <f t="shared" si="3"/>
        <v>0.96657520738492664</v>
      </c>
      <c r="P11" s="7"/>
    </row>
    <row r="12" spans="2:16" ht="20.100000000000001" customHeight="1" x14ac:dyDescent="0.15">
      <c r="B12" s="18"/>
      <c r="C12" s="13" t="s">
        <v>7</v>
      </c>
      <c r="D12" s="1">
        <v>3289906000</v>
      </c>
      <c r="E12" s="1">
        <v>3395766000</v>
      </c>
      <c r="F12" s="1">
        <v>3505525000</v>
      </c>
      <c r="G12" s="1">
        <f t="shared" si="0"/>
        <v>10191197000</v>
      </c>
      <c r="H12" s="2">
        <v>3107031106</v>
      </c>
      <c r="I12" s="1">
        <v>2949103005</v>
      </c>
      <c r="J12" s="29">
        <v>2991705954</v>
      </c>
      <c r="K12" s="1">
        <f t="shared" si="4"/>
        <v>9047840065</v>
      </c>
      <c r="L12" s="3">
        <f t="shared" si="1"/>
        <v>0.94441333764551327</v>
      </c>
      <c r="M12" s="3">
        <f t="shared" si="2"/>
        <v>0.86846473078533681</v>
      </c>
      <c r="N12" s="3">
        <f t="shared" si="3"/>
        <v>0.8534259359154478</v>
      </c>
      <c r="O12" s="3">
        <f t="shared" si="3"/>
        <v>0.88780935791938864</v>
      </c>
      <c r="P12" s="7"/>
    </row>
    <row r="13" spans="2:16" ht="20.100000000000001" customHeight="1" x14ac:dyDescent="0.15">
      <c r="B13" s="18"/>
      <c r="C13" s="13" t="s">
        <v>8</v>
      </c>
      <c r="D13" s="1">
        <v>1377521000</v>
      </c>
      <c r="E13" s="1">
        <v>1408971000</v>
      </c>
      <c r="F13" s="1">
        <v>1423527000</v>
      </c>
      <c r="G13" s="1">
        <f t="shared" si="0"/>
        <v>4210019000</v>
      </c>
      <c r="H13" s="2">
        <v>1196540950</v>
      </c>
      <c r="I13" s="1">
        <v>1105801511</v>
      </c>
      <c r="J13" s="29">
        <v>1030441358</v>
      </c>
      <c r="K13" s="1">
        <f t="shared" si="4"/>
        <v>3332783819</v>
      </c>
      <c r="L13" s="30">
        <f t="shared" si="1"/>
        <v>0.8686190264975997</v>
      </c>
      <c r="M13" s="30">
        <f t="shared" si="2"/>
        <v>0.78482914907404056</v>
      </c>
      <c r="N13" s="30">
        <f t="shared" si="3"/>
        <v>0.72386499026713225</v>
      </c>
      <c r="O13" s="30">
        <f t="shared" si="3"/>
        <v>0.79163153871752123</v>
      </c>
      <c r="P13" s="7"/>
    </row>
    <row r="14" spans="2:16" ht="20.100000000000001" customHeight="1" x14ac:dyDescent="0.15">
      <c r="B14" s="18"/>
      <c r="C14" s="13" t="s">
        <v>34</v>
      </c>
      <c r="D14" s="1">
        <v>650107000</v>
      </c>
      <c r="E14" s="1">
        <v>688087000</v>
      </c>
      <c r="F14" s="1">
        <v>705077000</v>
      </c>
      <c r="G14" s="1">
        <f t="shared" si="0"/>
        <v>2043271000</v>
      </c>
      <c r="H14" s="2">
        <v>532791612</v>
      </c>
      <c r="I14" s="1">
        <v>533190236</v>
      </c>
      <c r="J14" s="29">
        <v>559847972</v>
      </c>
      <c r="K14" s="1">
        <f t="shared" si="4"/>
        <v>1625829820</v>
      </c>
      <c r="L14" s="30">
        <f t="shared" si="1"/>
        <v>0.81954449344492519</v>
      </c>
      <c r="M14" s="30">
        <f t="shared" si="2"/>
        <v>0.77488782087148866</v>
      </c>
      <c r="N14" s="30">
        <f t="shared" si="3"/>
        <v>0.79402387540651587</v>
      </c>
      <c r="O14" s="30">
        <f t="shared" si="3"/>
        <v>0.79569955233544643</v>
      </c>
      <c r="P14" s="7"/>
    </row>
    <row r="15" spans="2:16" ht="20.100000000000001" customHeight="1" x14ac:dyDescent="0.15">
      <c r="B15" s="18"/>
      <c r="C15" s="13" t="s">
        <v>25</v>
      </c>
      <c r="D15" s="1">
        <v>169354000</v>
      </c>
      <c r="E15" s="1">
        <v>176356000</v>
      </c>
      <c r="F15" s="1">
        <v>181739000</v>
      </c>
      <c r="G15" s="1">
        <f t="shared" si="0"/>
        <v>527449000</v>
      </c>
      <c r="H15" s="2">
        <v>113835339</v>
      </c>
      <c r="I15" s="1">
        <v>88470660</v>
      </c>
      <c r="J15" s="29">
        <v>67694879</v>
      </c>
      <c r="K15" s="1">
        <f t="shared" si="4"/>
        <v>270000878</v>
      </c>
      <c r="L15" s="30">
        <f t="shared" si="1"/>
        <v>0.67217390200408611</v>
      </c>
      <c r="M15" s="30">
        <f t="shared" si="2"/>
        <v>0.50165948422509021</v>
      </c>
      <c r="N15" s="30">
        <f t="shared" si="3"/>
        <v>0.37248405130434303</v>
      </c>
      <c r="O15" s="30">
        <f t="shared" si="3"/>
        <v>0.51189949739216489</v>
      </c>
      <c r="P15" s="7"/>
    </row>
    <row r="16" spans="2:16" ht="20.100000000000001" customHeight="1" x14ac:dyDescent="0.15">
      <c r="B16" s="18"/>
      <c r="C16" s="13" t="s">
        <v>26</v>
      </c>
      <c r="D16" s="1">
        <v>15158000</v>
      </c>
      <c r="E16" s="1">
        <v>15166000</v>
      </c>
      <c r="F16" s="1">
        <v>15166000</v>
      </c>
      <c r="G16" s="1">
        <f t="shared" si="0"/>
        <v>45490000</v>
      </c>
      <c r="H16" s="2">
        <v>1745901</v>
      </c>
      <c r="I16" s="1">
        <v>0</v>
      </c>
      <c r="J16" s="29">
        <v>48438</v>
      </c>
      <c r="K16" s="1">
        <f t="shared" si="4"/>
        <v>1794339</v>
      </c>
      <c r="L16" s="30">
        <f t="shared" si="1"/>
        <v>0.11518016888771605</v>
      </c>
      <c r="M16" s="30">
        <f t="shared" si="2"/>
        <v>0</v>
      </c>
      <c r="N16" s="30">
        <f t="shared" si="3"/>
        <v>3.1938546749307661E-3</v>
      </c>
      <c r="O16" s="30">
        <f t="shared" si="3"/>
        <v>3.9444691140910093E-2</v>
      </c>
      <c r="P16" s="7"/>
    </row>
    <row r="17" spans="2:16" ht="20.100000000000001" customHeight="1" x14ac:dyDescent="0.15">
      <c r="B17" s="18"/>
      <c r="C17" s="13" t="s">
        <v>27</v>
      </c>
      <c r="D17" s="1">
        <v>952364000</v>
      </c>
      <c r="E17" s="1">
        <v>987235000</v>
      </c>
      <c r="F17" s="1">
        <v>1037905000</v>
      </c>
      <c r="G17" s="1">
        <f t="shared" si="0"/>
        <v>2977504000</v>
      </c>
      <c r="H17" s="2">
        <v>966324446</v>
      </c>
      <c r="I17" s="1">
        <v>1023288199</v>
      </c>
      <c r="J17" s="29">
        <v>1060096356</v>
      </c>
      <c r="K17" s="1">
        <f t="shared" si="4"/>
        <v>3049709001</v>
      </c>
      <c r="L17" s="3">
        <f t="shared" si="1"/>
        <v>1.0146587292253801</v>
      </c>
      <c r="M17" s="3">
        <f t="shared" si="2"/>
        <v>1.0365193687419916</v>
      </c>
      <c r="N17" s="3">
        <f t="shared" si="3"/>
        <v>1.0213809125112607</v>
      </c>
      <c r="O17" s="3">
        <f t="shared" si="3"/>
        <v>1.0242501776655883</v>
      </c>
      <c r="P17" s="7"/>
    </row>
    <row r="18" spans="2:16" ht="20.100000000000001" customHeight="1" x14ac:dyDescent="0.15">
      <c r="B18" s="18"/>
      <c r="C18" s="13" t="s">
        <v>28</v>
      </c>
      <c r="D18" s="1">
        <v>36095000</v>
      </c>
      <c r="E18" s="1">
        <v>38150000</v>
      </c>
      <c r="F18" s="1">
        <v>40204000</v>
      </c>
      <c r="G18" s="1">
        <f t="shared" si="0"/>
        <v>114449000</v>
      </c>
      <c r="H18" s="2">
        <v>35672781</v>
      </c>
      <c r="I18" s="1">
        <v>38147151</v>
      </c>
      <c r="J18" s="29">
        <v>42161230</v>
      </c>
      <c r="K18" s="1">
        <f t="shared" si="4"/>
        <v>115981162</v>
      </c>
      <c r="L18" s="3">
        <f t="shared" si="1"/>
        <v>0.98830256268181194</v>
      </c>
      <c r="M18" s="3">
        <f t="shared" si="2"/>
        <v>0.99992532110091747</v>
      </c>
      <c r="N18" s="3">
        <f t="shared" si="3"/>
        <v>1.0486824694060293</v>
      </c>
      <c r="O18" s="3">
        <f t="shared" si="3"/>
        <v>1.0133872904088284</v>
      </c>
      <c r="P18" s="7"/>
    </row>
    <row r="19" spans="2:16" ht="20.100000000000001" customHeight="1" x14ac:dyDescent="0.15">
      <c r="B19" s="18"/>
      <c r="C19" s="13" t="s">
        <v>9</v>
      </c>
      <c r="D19" s="1">
        <v>92592000</v>
      </c>
      <c r="E19" s="1">
        <v>99141000</v>
      </c>
      <c r="F19" s="1">
        <v>104132000</v>
      </c>
      <c r="G19" s="1">
        <f t="shared" si="0"/>
        <v>295865000</v>
      </c>
      <c r="H19" s="2">
        <v>77487272</v>
      </c>
      <c r="I19" s="1">
        <v>76462139</v>
      </c>
      <c r="J19" s="29">
        <v>79945704</v>
      </c>
      <c r="K19" s="1">
        <f t="shared" si="4"/>
        <v>233895115</v>
      </c>
      <c r="L19" s="30">
        <f t="shared" si="1"/>
        <v>0.83686789355451874</v>
      </c>
      <c r="M19" s="30">
        <f t="shared" si="2"/>
        <v>0.77124639654633298</v>
      </c>
      <c r="N19" s="30">
        <f t="shared" si="3"/>
        <v>0.76773426036184844</v>
      </c>
      <c r="O19" s="30">
        <f t="shared" si="3"/>
        <v>0.79054675274196007</v>
      </c>
      <c r="P19" s="7"/>
    </row>
    <row r="20" spans="2:16" ht="20.100000000000001" customHeight="1" x14ac:dyDescent="0.15">
      <c r="B20" s="19"/>
      <c r="C20" s="13" t="s">
        <v>10</v>
      </c>
      <c r="D20" s="1">
        <v>1131028000</v>
      </c>
      <c r="E20" s="1">
        <v>1245197000</v>
      </c>
      <c r="F20" s="1">
        <v>1259615000</v>
      </c>
      <c r="G20" s="1">
        <f t="shared" si="0"/>
        <v>3635840000</v>
      </c>
      <c r="H20" s="2">
        <v>1050075211</v>
      </c>
      <c r="I20" s="1">
        <v>1158502328</v>
      </c>
      <c r="J20" s="29">
        <v>1304964419</v>
      </c>
      <c r="K20" s="1">
        <f t="shared" si="4"/>
        <v>3513541958</v>
      </c>
      <c r="L20" s="3">
        <f t="shared" si="1"/>
        <v>0.92842547753017612</v>
      </c>
      <c r="M20" s="3">
        <f t="shared" si="2"/>
        <v>0.93037674199343556</v>
      </c>
      <c r="N20" s="3">
        <f t="shared" si="3"/>
        <v>1.0360026031763674</v>
      </c>
      <c r="O20" s="3">
        <f t="shared" si="3"/>
        <v>0.96636319475004395</v>
      </c>
      <c r="P20" s="7"/>
    </row>
    <row r="21" spans="2:16" ht="20.100000000000001" customHeight="1" x14ac:dyDescent="0.15">
      <c r="B21" s="16" t="s">
        <v>11</v>
      </c>
      <c r="C21" s="17"/>
      <c r="D21" s="26">
        <f>SUM(D22:D30)</f>
        <v>7617377000</v>
      </c>
      <c r="E21" s="26">
        <f>SUM(E22:E30)</f>
        <v>7917967000</v>
      </c>
      <c r="F21" s="27">
        <f>SUM(F22:F30)</f>
        <v>8077483000</v>
      </c>
      <c r="G21" s="27">
        <f t="shared" si="0"/>
        <v>23612827000</v>
      </c>
      <c r="H21" s="26">
        <f>SUM(H22:H30)</f>
        <v>7589381925</v>
      </c>
      <c r="I21" s="26">
        <f>SUM(I22:I30)</f>
        <v>7694299088</v>
      </c>
      <c r="J21" s="26">
        <f>SUM(J22:J30)</f>
        <v>7822833162</v>
      </c>
      <c r="K21" s="27">
        <f>SUM(H21:J21)</f>
        <v>23106514175</v>
      </c>
      <c r="L21" s="28">
        <f t="shared" si="1"/>
        <v>0.99632484055863324</v>
      </c>
      <c r="M21" s="28">
        <f t="shared" si="2"/>
        <v>0.97175185094860839</v>
      </c>
      <c r="N21" s="28">
        <f t="shared" si="3"/>
        <v>0.96847411031381925</v>
      </c>
      <c r="O21" s="28">
        <f t="shared" si="3"/>
        <v>0.97855772097936433</v>
      </c>
      <c r="P21" s="7"/>
    </row>
    <row r="22" spans="2:16" ht="20.100000000000001" customHeight="1" x14ac:dyDescent="0.15">
      <c r="B22" s="18"/>
      <c r="C22" s="13" t="s">
        <v>31</v>
      </c>
      <c r="D22" s="1">
        <v>303304000</v>
      </c>
      <c r="E22" s="1">
        <v>308061000</v>
      </c>
      <c r="F22" s="1">
        <v>308061000</v>
      </c>
      <c r="G22" s="1">
        <f t="shared" si="0"/>
        <v>919426000</v>
      </c>
      <c r="H22" s="1">
        <v>325687209</v>
      </c>
      <c r="I22" s="1">
        <v>468604354</v>
      </c>
      <c r="J22" s="29">
        <v>520807230</v>
      </c>
      <c r="K22" s="1">
        <f>SUM(H22:J22)</f>
        <v>1315098793</v>
      </c>
      <c r="L22" s="30">
        <f t="shared" si="1"/>
        <v>1.0737979354047424</v>
      </c>
      <c r="M22" s="30">
        <f t="shared" si="2"/>
        <v>1.5211414427662053</v>
      </c>
      <c r="N22" s="30">
        <f t="shared" si="3"/>
        <v>1.6905977387595315</v>
      </c>
      <c r="O22" s="30">
        <f t="shared" si="3"/>
        <v>1.4303476223208829</v>
      </c>
      <c r="P22" s="7"/>
    </row>
    <row r="23" spans="2:16" ht="20.100000000000001" customHeight="1" x14ac:dyDescent="0.15">
      <c r="B23" s="18"/>
      <c r="C23" s="13" t="s">
        <v>12</v>
      </c>
      <c r="D23" s="1">
        <v>0</v>
      </c>
      <c r="E23" s="1">
        <v>0</v>
      </c>
      <c r="F23" s="1">
        <v>0</v>
      </c>
      <c r="G23" s="1">
        <f t="shared" si="0"/>
        <v>0</v>
      </c>
      <c r="H23" s="1">
        <v>0</v>
      </c>
      <c r="I23" s="1">
        <v>0</v>
      </c>
      <c r="J23" s="29">
        <v>0</v>
      </c>
      <c r="K23" s="1">
        <f t="shared" ref="K23:K37" si="5">SUM(H23:J23)</f>
        <v>0</v>
      </c>
      <c r="L23" s="31" t="s">
        <v>69</v>
      </c>
      <c r="M23" s="31" t="s">
        <v>69</v>
      </c>
      <c r="N23" s="31" t="s">
        <v>69</v>
      </c>
      <c r="O23" s="31" t="s">
        <v>69</v>
      </c>
      <c r="P23" s="7"/>
    </row>
    <row r="24" spans="2:16" ht="20.100000000000001" customHeight="1" x14ac:dyDescent="0.15">
      <c r="B24" s="18"/>
      <c r="C24" s="13" t="s">
        <v>13</v>
      </c>
      <c r="D24" s="1">
        <v>2362764000</v>
      </c>
      <c r="E24" s="1">
        <v>2424397000</v>
      </c>
      <c r="F24" s="1">
        <v>2438621000</v>
      </c>
      <c r="G24" s="1">
        <f t="shared" si="0"/>
        <v>7225782000</v>
      </c>
      <c r="H24" s="1">
        <v>2448149119</v>
      </c>
      <c r="I24" s="1">
        <v>2425039860</v>
      </c>
      <c r="J24" s="29">
        <v>2455990652</v>
      </c>
      <c r="K24" s="1">
        <f t="shared" si="5"/>
        <v>7329179631</v>
      </c>
      <c r="L24" s="3">
        <f t="shared" si="1"/>
        <v>1.036137811055188</v>
      </c>
      <c r="M24" s="3">
        <f t="shared" si="2"/>
        <v>1.0002651628425543</v>
      </c>
      <c r="N24" s="3">
        <f t="shared" si="3"/>
        <v>1.0071227353491994</v>
      </c>
      <c r="O24" s="3">
        <f t="shared" si="3"/>
        <v>1.0143095419983608</v>
      </c>
      <c r="P24" s="7"/>
    </row>
    <row r="25" spans="2:16" ht="20.100000000000001" customHeight="1" x14ac:dyDescent="0.15">
      <c r="B25" s="18"/>
      <c r="C25" s="13" t="s">
        <v>14</v>
      </c>
      <c r="D25" s="1">
        <v>655349000</v>
      </c>
      <c r="E25" s="1">
        <v>669997000</v>
      </c>
      <c r="F25" s="1">
        <v>676565000</v>
      </c>
      <c r="G25" s="1">
        <f t="shared" si="0"/>
        <v>2001911000</v>
      </c>
      <c r="H25" s="1">
        <v>527894947</v>
      </c>
      <c r="I25" s="1">
        <v>555778318</v>
      </c>
      <c r="J25" s="29">
        <v>589139764</v>
      </c>
      <c r="K25" s="1">
        <f t="shared" si="5"/>
        <v>1672813029</v>
      </c>
      <c r="L25" s="30">
        <f t="shared" si="1"/>
        <v>0.8055172846834282</v>
      </c>
      <c r="M25" s="30">
        <f t="shared" si="2"/>
        <v>0.82952359189668012</v>
      </c>
      <c r="N25" s="30">
        <f t="shared" si="3"/>
        <v>0.87078072912432658</v>
      </c>
      <c r="O25" s="30">
        <f t="shared" si="3"/>
        <v>0.83560809096907906</v>
      </c>
      <c r="P25" s="7"/>
    </row>
    <row r="26" spans="2:16" ht="20.100000000000001" customHeight="1" x14ac:dyDescent="0.15">
      <c r="B26" s="18"/>
      <c r="C26" s="13" t="s">
        <v>15</v>
      </c>
      <c r="D26" s="1">
        <v>870409000</v>
      </c>
      <c r="E26" s="1">
        <v>905871000</v>
      </c>
      <c r="F26" s="1">
        <v>905871000</v>
      </c>
      <c r="G26" s="1">
        <f t="shared" si="0"/>
        <v>2682151000</v>
      </c>
      <c r="H26" s="1">
        <v>911973592</v>
      </c>
      <c r="I26" s="1">
        <v>863546428</v>
      </c>
      <c r="J26" s="29">
        <v>804827938</v>
      </c>
      <c r="K26" s="1">
        <f t="shared" si="5"/>
        <v>2580347958</v>
      </c>
      <c r="L26" s="31">
        <f t="shared" si="1"/>
        <v>1.0477529437310507</v>
      </c>
      <c r="M26" s="31">
        <f t="shared" si="2"/>
        <v>0.9532774843217191</v>
      </c>
      <c r="N26" s="31">
        <f t="shared" si="3"/>
        <v>0.88845755963045514</v>
      </c>
      <c r="O26" s="31">
        <f t="shared" si="3"/>
        <v>0.9620442540334232</v>
      </c>
      <c r="P26" s="7"/>
    </row>
    <row r="27" spans="2:16" ht="20.100000000000001" customHeight="1" x14ac:dyDescent="0.15">
      <c r="B27" s="18"/>
      <c r="C27" s="13" t="s">
        <v>16</v>
      </c>
      <c r="D27" s="1">
        <v>2543844000</v>
      </c>
      <c r="E27" s="1">
        <v>2704566000</v>
      </c>
      <c r="F27" s="1">
        <v>2830363000</v>
      </c>
      <c r="G27" s="1">
        <f t="shared" si="0"/>
        <v>8078773000</v>
      </c>
      <c r="H27" s="1">
        <v>2473384291</v>
      </c>
      <c r="I27" s="1">
        <v>2499885478</v>
      </c>
      <c r="J27" s="29">
        <v>2534231017</v>
      </c>
      <c r="K27" s="1">
        <f t="shared" si="5"/>
        <v>7507500786</v>
      </c>
      <c r="L27" s="3">
        <f t="shared" si="1"/>
        <v>0.97230187503636234</v>
      </c>
      <c r="M27" s="3">
        <f t="shared" si="2"/>
        <v>0.92432038190230892</v>
      </c>
      <c r="N27" s="3">
        <f t="shared" si="3"/>
        <v>0.8953731436568384</v>
      </c>
      <c r="O27" s="3">
        <f t="shared" si="3"/>
        <v>0.92928725513144139</v>
      </c>
      <c r="P27" s="7"/>
    </row>
    <row r="28" spans="2:16" ht="20.100000000000001" customHeight="1" x14ac:dyDescent="0.15">
      <c r="B28" s="18"/>
      <c r="C28" s="13" t="s">
        <v>17</v>
      </c>
      <c r="D28" s="1">
        <v>342189000</v>
      </c>
      <c r="E28" s="1">
        <v>342475000</v>
      </c>
      <c r="F28" s="1">
        <v>341775000</v>
      </c>
      <c r="G28" s="1">
        <f t="shared" si="0"/>
        <v>1026439000</v>
      </c>
      <c r="H28" s="1">
        <v>319275823</v>
      </c>
      <c r="I28" s="1">
        <v>313132863</v>
      </c>
      <c r="J28" s="29">
        <v>305761648</v>
      </c>
      <c r="K28" s="1">
        <f t="shared" si="5"/>
        <v>938170334</v>
      </c>
      <c r="L28" s="3">
        <f t="shared" si="1"/>
        <v>0.93303941096879206</v>
      </c>
      <c r="M28" s="3">
        <f t="shared" si="2"/>
        <v>0.91432327323162277</v>
      </c>
      <c r="N28" s="3">
        <f t="shared" si="3"/>
        <v>0.89462847779972199</v>
      </c>
      <c r="O28" s="3">
        <f t="shared" si="3"/>
        <v>0.91400495694337414</v>
      </c>
      <c r="P28" s="7"/>
    </row>
    <row r="29" spans="2:16" ht="20.100000000000001" customHeight="1" x14ac:dyDescent="0.15">
      <c r="B29" s="18"/>
      <c r="C29" s="13" t="s">
        <v>18</v>
      </c>
      <c r="D29" s="1">
        <v>166705000</v>
      </c>
      <c r="E29" s="1">
        <v>166797000</v>
      </c>
      <c r="F29" s="1">
        <v>166797000</v>
      </c>
      <c r="G29" s="1">
        <f t="shared" si="0"/>
        <v>500299000</v>
      </c>
      <c r="H29" s="1">
        <v>170411387</v>
      </c>
      <c r="I29" s="1">
        <v>175131416</v>
      </c>
      <c r="J29" s="29">
        <v>171569696</v>
      </c>
      <c r="K29" s="1">
        <f t="shared" si="5"/>
        <v>517112499</v>
      </c>
      <c r="L29" s="3">
        <f t="shared" si="1"/>
        <v>1.0222332083620767</v>
      </c>
      <c r="M29" s="3">
        <f t="shared" si="2"/>
        <v>1.0499674214764054</v>
      </c>
      <c r="N29" s="3">
        <f t="shared" si="3"/>
        <v>1.0286138000083935</v>
      </c>
      <c r="O29" s="3">
        <f t="shared" si="3"/>
        <v>1.0336069010731583</v>
      </c>
      <c r="P29" s="7"/>
    </row>
    <row r="30" spans="2:16" ht="20.100000000000001" customHeight="1" x14ac:dyDescent="0.15">
      <c r="B30" s="19"/>
      <c r="C30" s="13" t="s">
        <v>19</v>
      </c>
      <c r="D30" s="1">
        <v>372813000</v>
      </c>
      <c r="E30" s="1">
        <v>395803000</v>
      </c>
      <c r="F30" s="1">
        <v>409430000</v>
      </c>
      <c r="G30" s="1">
        <f t="shared" si="0"/>
        <v>1178046000</v>
      </c>
      <c r="H30" s="1">
        <v>412605557</v>
      </c>
      <c r="I30" s="1">
        <v>393180371</v>
      </c>
      <c r="J30" s="29">
        <v>440505217</v>
      </c>
      <c r="K30" s="1">
        <f t="shared" si="5"/>
        <v>1246291145</v>
      </c>
      <c r="L30" s="31">
        <f t="shared" si="1"/>
        <v>1.106735969507501</v>
      </c>
      <c r="M30" s="31">
        <f t="shared" si="2"/>
        <v>0.99337390317910679</v>
      </c>
      <c r="N30" s="31">
        <f t="shared" si="3"/>
        <v>1.0758987299416261</v>
      </c>
      <c r="O30" s="31">
        <f t="shared" si="3"/>
        <v>1.0579307981182398</v>
      </c>
      <c r="P30" s="7"/>
    </row>
    <row r="31" spans="2:16" ht="20.100000000000001" customHeight="1" x14ac:dyDescent="0.15">
      <c r="B31" s="16" t="s">
        <v>20</v>
      </c>
      <c r="C31" s="17"/>
      <c r="D31" s="26">
        <f>SUM(D32:D35)</f>
        <v>8901970000</v>
      </c>
      <c r="E31" s="26">
        <f>SUM(E32:E35)</f>
        <v>9077483000</v>
      </c>
      <c r="F31" s="26">
        <f>SUM(F32:F35)</f>
        <v>9596952000</v>
      </c>
      <c r="G31" s="27">
        <f>SUM(D31:F31)</f>
        <v>27576405000</v>
      </c>
      <c r="H31" s="32">
        <f>SUM(H32:H35)</f>
        <v>8682008396</v>
      </c>
      <c r="I31" s="26">
        <f>SUM(I32:I35)</f>
        <v>8683921660</v>
      </c>
      <c r="J31" s="26">
        <f>SUM(J32:J35)</f>
        <v>8903587471</v>
      </c>
      <c r="K31" s="27">
        <f t="shared" si="5"/>
        <v>26269517527</v>
      </c>
      <c r="L31" s="28">
        <f t="shared" si="1"/>
        <v>0.97529068239951378</v>
      </c>
      <c r="M31" s="28">
        <f t="shared" si="2"/>
        <v>0.95664422175177855</v>
      </c>
      <c r="N31" s="28">
        <f t="shared" si="3"/>
        <v>0.9277515893587881</v>
      </c>
      <c r="O31" s="28">
        <f t="shared" si="3"/>
        <v>0.95260849001166037</v>
      </c>
      <c r="P31" s="7"/>
    </row>
    <row r="32" spans="2:16" ht="20.100000000000001" customHeight="1" x14ac:dyDescent="0.15">
      <c r="B32" s="20"/>
      <c r="C32" s="13" t="s">
        <v>21</v>
      </c>
      <c r="D32" s="1">
        <v>3515904000</v>
      </c>
      <c r="E32" s="1">
        <v>3517855000</v>
      </c>
      <c r="F32" s="1">
        <v>3517855000</v>
      </c>
      <c r="G32" s="1">
        <f t="shared" ref="G32:G35" si="6">SUM(D32:F32)</f>
        <v>10551614000</v>
      </c>
      <c r="H32" s="1">
        <v>3600296459</v>
      </c>
      <c r="I32" s="1">
        <v>3644855047</v>
      </c>
      <c r="J32" s="29">
        <v>3714987883</v>
      </c>
      <c r="K32" s="1">
        <f t="shared" si="5"/>
        <v>10960139389</v>
      </c>
      <c r="L32" s="3">
        <f t="shared" si="1"/>
        <v>1.0240030612326161</v>
      </c>
      <c r="M32" s="3">
        <f t="shared" si="2"/>
        <v>1.0361015581938426</v>
      </c>
      <c r="N32" s="3">
        <f t="shared" si="3"/>
        <v>1.0560378079824211</v>
      </c>
      <c r="O32" s="3">
        <f t="shared" si="3"/>
        <v>1.0387168625577092</v>
      </c>
      <c r="P32" s="7"/>
    </row>
    <row r="33" spans="2:16" ht="20.100000000000001" customHeight="1" x14ac:dyDescent="0.15">
      <c r="B33" s="18"/>
      <c r="C33" s="13" t="s">
        <v>22</v>
      </c>
      <c r="D33" s="1">
        <v>1516700000</v>
      </c>
      <c r="E33" s="1">
        <v>1517542000</v>
      </c>
      <c r="F33" s="1">
        <v>1517542000</v>
      </c>
      <c r="G33" s="1">
        <f t="shared" si="6"/>
        <v>4551784000</v>
      </c>
      <c r="H33" s="1">
        <v>1561052017</v>
      </c>
      <c r="I33" s="1">
        <v>1584753917</v>
      </c>
      <c r="J33" s="29">
        <v>1680039083</v>
      </c>
      <c r="K33" s="1">
        <f t="shared" si="5"/>
        <v>4825845017</v>
      </c>
      <c r="L33" s="3">
        <f t="shared" si="1"/>
        <v>1.0292424454407596</v>
      </c>
      <c r="M33" s="3">
        <f t="shared" si="2"/>
        <v>1.0442899880201009</v>
      </c>
      <c r="N33" s="3">
        <f t="shared" si="3"/>
        <v>1.1070791338888808</v>
      </c>
      <c r="O33" s="3">
        <f t="shared" si="3"/>
        <v>1.0602095830997254</v>
      </c>
      <c r="P33" s="7"/>
    </row>
    <row r="34" spans="2:16" ht="20.100000000000001" customHeight="1" x14ac:dyDescent="0.15">
      <c r="B34" s="18"/>
      <c r="C34" s="13" t="s">
        <v>23</v>
      </c>
      <c r="D34" s="1">
        <v>464526000</v>
      </c>
      <c r="E34" s="1">
        <v>411608000</v>
      </c>
      <c r="F34" s="1">
        <v>212410000</v>
      </c>
      <c r="G34" s="1">
        <f t="shared" si="6"/>
        <v>1088544000</v>
      </c>
      <c r="H34" s="1">
        <v>290132794</v>
      </c>
      <c r="I34" s="1">
        <v>126578006</v>
      </c>
      <c r="J34" s="29">
        <v>109107137</v>
      </c>
      <c r="K34" s="1">
        <f t="shared" si="5"/>
        <v>525817937</v>
      </c>
      <c r="L34" s="30">
        <f t="shared" si="1"/>
        <v>0.62457815924189386</v>
      </c>
      <c r="M34" s="30">
        <f t="shared" si="2"/>
        <v>0.30752076247303262</v>
      </c>
      <c r="N34" s="30">
        <f t="shared" si="3"/>
        <v>0.51366290193493713</v>
      </c>
      <c r="O34" s="30">
        <f t="shared" si="3"/>
        <v>0.48304702152600171</v>
      </c>
      <c r="P34" s="7"/>
    </row>
    <row r="35" spans="2:16" ht="20.100000000000001" customHeight="1" x14ac:dyDescent="0.15">
      <c r="B35" s="19"/>
      <c r="C35" s="13" t="s">
        <v>32</v>
      </c>
      <c r="D35" s="1">
        <v>3404840000</v>
      </c>
      <c r="E35" s="1">
        <v>3630478000</v>
      </c>
      <c r="F35" s="1">
        <v>4349145000</v>
      </c>
      <c r="G35" s="1">
        <f t="shared" si="6"/>
        <v>11384463000</v>
      </c>
      <c r="H35" s="1">
        <v>3230527126</v>
      </c>
      <c r="I35" s="1">
        <v>3327734690</v>
      </c>
      <c r="J35" s="29">
        <v>3399453368</v>
      </c>
      <c r="K35" s="1">
        <f t="shared" si="5"/>
        <v>9957715184</v>
      </c>
      <c r="L35" s="30">
        <f t="shared" si="1"/>
        <v>0.94880438610918572</v>
      </c>
      <c r="M35" s="30">
        <f t="shared" si="2"/>
        <v>0.91661061986878867</v>
      </c>
      <c r="N35" s="30">
        <f t="shared" si="3"/>
        <v>0.78163716500599545</v>
      </c>
      <c r="O35" s="30">
        <f t="shared" si="3"/>
        <v>0.87467587922241041</v>
      </c>
      <c r="P35" s="7"/>
    </row>
    <row r="36" spans="2:16" ht="20.100000000000001" customHeight="1" x14ac:dyDescent="0.15">
      <c r="B36" s="25" t="s">
        <v>61</v>
      </c>
      <c r="C36" s="25"/>
      <c r="D36" s="26">
        <v>1415495000</v>
      </c>
      <c r="E36" s="26">
        <v>1473352000</v>
      </c>
      <c r="F36" s="26">
        <v>1530501000</v>
      </c>
      <c r="G36" s="26">
        <f>SUM(D36:F36)</f>
        <v>4419348000</v>
      </c>
      <c r="H36" s="26">
        <v>1456666096</v>
      </c>
      <c r="I36" s="26">
        <v>1484322881</v>
      </c>
      <c r="J36" s="26">
        <v>1499832958</v>
      </c>
      <c r="K36" s="26">
        <f t="shared" si="5"/>
        <v>4440821935</v>
      </c>
      <c r="L36" s="28">
        <f t="shared" si="1"/>
        <v>1.0290860059555138</v>
      </c>
      <c r="M36" s="28">
        <f t="shared" si="2"/>
        <v>1.0074462049802084</v>
      </c>
      <c r="N36" s="28">
        <f t="shared" si="3"/>
        <v>0.9799620895380009</v>
      </c>
      <c r="O36" s="28">
        <f t="shared" si="3"/>
        <v>1.0048590731030913</v>
      </c>
      <c r="P36" s="7"/>
    </row>
    <row r="37" spans="2:16" ht="20.100000000000001" customHeight="1" x14ac:dyDescent="0.15">
      <c r="B37" s="63" t="s">
        <v>24</v>
      </c>
      <c r="C37" s="63"/>
      <c r="D37" s="26">
        <f>D36+D31+D21+D6</f>
        <v>28382546000</v>
      </c>
      <c r="E37" s="26">
        <f>E36+E31+E21+E6</f>
        <v>29305039000</v>
      </c>
      <c r="F37" s="27">
        <f>F36+F31+F21+F6</f>
        <v>30301789000</v>
      </c>
      <c r="G37" s="27">
        <f t="shared" ref="G37" si="7">SUM(D37:F37)</f>
        <v>87989374000</v>
      </c>
      <c r="H37" s="26">
        <f>H36+H31+H21+H6</f>
        <v>27439167101</v>
      </c>
      <c r="I37" s="26">
        <f>I36+I31+I21+I6</f>
        <v>27503496902</v>
      </c>
      <c r="J37" s="26">
        <f>J36+J31+J21+J6</f>
        <v>28139441651</v>
      </c>
      <c r="K37" s="27">
        <f t="shared" si="5"/>
        <v>83082105654</v>
      </c>
      <c r="L37" s="28">
        <f t="shared" si="1"/>
        <v>0.96676200581159988</v>
      </c>
      <c r="M37" s="28">
        <f t="shared" si="2"/>
        <v>0.93852449409809691</v>
      </c>
      <c r="N37" s="28">
        <f t="shared" si="3"/>
        <v>0.92863961434752251</v>
      </c>
      <c r="O37" s="28">
        <f t="shared" si="3"/>
        <v>0.94422885261122558</v>
      </c>
      <c r="P37" s="7"/>
    </row>
    <row r="38" spans="2:16" ht="20.100000000000001" customHeight="1" x14ac:dyDescent="0.15">
      <c r="B38" s="62" t="s">
        <v>70</v>
      </c>
      <c r="C38" s="62"/>
      <c r="D38" s="62"/>
      <c r="E38" s="62"/>
      <c r="F38" s="62"/>
      <c r="G38" s="62"/>
      <c r="H38" s="62"/>
      <c r="I38" s="62"/>
      <c r="J38" s="62"/>
      <c r="K38" s="62"/>
      <c r="L38" s="62"/>
      <c r="M38" s="62"/>
      <c r="N38" s="62"/>
      <c r="O38" s="62"/>
      <c r="P38" s="11"/>
    </row>
    <row r="39" spans="2:16" ht="20.100000000000001" customHeight="1" x14ac:dyDescent="0.15">
      <c r="B39" s="58"/>
      <c r="C39" s="58"/>
      <c r="D39" s="58"/>
      <c r="E39" s="58"/>
      <c r="F39" s="58"/>
      <c r="G39" s="58"/>
      <c r="H39" s="58"/>
      <c r="I39" s="58"/>
      <c r="J39" s="58"/>
      <c r="K39" s="58"/>
      <c r="L39" s="58"/>
      <c r="M39" s="58"/>
      <c r="N39" s="58"/>
      <c r="O39" s="58"/>
      <c r="P39" s="11"/>
    </row>
    <row r="40" spans="2:16" ht="20.100000000000001" customHeight="1" x14ac:dyDescent="0.15">
      <c r="B40" s="58"/>
      <c r="C40" s="58"/>
      <c r="D40" s="58"/>
      <c r="E40" s="58"/>
      <c r="F40" s="58"/>
      <c r="G40" s="58"/>
      <c r="H40" s="58"/>
      <c r="I40" s="58"/>
      <c r="J40" s="58"/>
      <c r="K40" s="58"/>
      <c r="L40" s="58"/>
      <c r="M40" s="58"/>
      <c r="N40" s="58"/>
      <c r="O40" s="58"/>
      <c r="P40" s="11"/>
    </row>
    <row r="41" spans="2:16" ht="20.100000000000001" customHeight="1" x14ac:dyDescent="0.15">
      <c r="B41" s="58"/>
      <c r="C41" s="58"/>
      <c r="D41" s="58"/>
      <c r="E41" s="58"/>
      <c r="F41" s="58"/>
      <c r="G41" s="58"/>
      <c r="H41" s="58"/>
      <c r="I41" s="58"/>
      <c r="J41" s="58"/>
      <c r="K41" s="58"/>
      <c r="L41" s="58"/>
      <c r="M41" s="58"/>
      <c r="N41" s="58"/>
      <c r="O41" s="58"/>
    </row>
    <row r="42" spans="2:16" ht="20.100000000000001" customHeight="1" x14ac:dyDescent="0.15">
      <c r="B42" s="58"/>
      <c r="C42" s="58"/>
      <c r="D42" s="58"/>
      <c r="E42" s="58"/>
      <c r="F42" s="58"/>
      <c r="G42" s="58"/>
      <c r="H42" s="58"/>
      <c r="I42" s="58"/>
      <c r="J42" s="58"/>
      <c r="K42" s="58"/>
      <c r="L42" s="58"/>
      <c r="M42" s="58"/>
      <c r="N42" s="58"/>
      <c r="O42" s="58"/>
    </row>
  </sheetData>
  <mergeCells count="6">
    <mergeCell ref="B38:O42"/>
    <mergeCell ref="B4:C5"/>
    <mergeCell ref="H4:K4"/>
    <mergeCell ref="L4:O4"/>
    <mergeCell ref="B37:C37"/>
    <mergeCell ref="D4:G4"/>
  </mergeCells>
  <phoneticPr fontId="5"/>
  <conditionalFormatting sqref="J7:J11">
    <cfRule type="cellIs" dxfId="7" priority="14" operator="equal">
      <formula>"-"</formula>
    </cfRule>
  </conditionalFormatting>
  <conditionalFormatting sqref="J12:J14">
    <cfRule type="cellIs" dxfId="6" priority="13" operator="equal">
      <formula>"-"</formula>
    </cfRule>
  </conditionalFormatting>
  <conditionalFormatting sqref="J15:J20">
    <cfRule type="cellIs" dxfId="5" priority="12" operator="equal">
      <formula>"-"</formula>
    </cfRule>
  </conditionalFormatting>
  <conditionalFormatting sqref="J22:J26">
    <cfRule type="cellIs" dxfId="4" priority="11" operator="equal">
      <formula>"-"</formula>
    </cfRule>
  </conditionalFormatting>
  <conditionalFormatting sqref="J27:J30">
    <cfRule type="cellIs" dxfId="3" priority="10" operator="equal">
      <formula>"-"</formula>
    </cfRule>
  </conditionalFormatting>
  <conditionalFormatting sqref="J32:J35">
    <cfRule type="cellIs" dxfId="2" priority="9" operator="equal">
      <formula>"-"</formula>
    </cfRule>
  </conditionalFormatting>
  <conditionalFormatting sqref="H7:H11">
    <cfRule type="cellIs" dxfId="1" priority="8" operator="equal">
      <formula>"-"</formula>
    </cfRule>
  </conditionalFormatting>
  <conditionalFormatting sqref="H12:H20">
    <cfRule type="cellIs" dxfId="0" priority="7" operator="equal">
      <formula>"-"</formula>
    </cfRule>
  </conditionalFormatting>
  <printOptions horizontalCentered="1"/>
  <pageMargins left="0.7" right="0.7" top="0.75" bottom="0.75" header="0.3" footer="0.3"/>
  <pageSetup paperSize="8" scale="66" orientation="landscape" r:id="rId1"/>
  <headerFooter>
    <oddFooter>&amp;R&amp;8&amp;Z&amp;F</oddFooter>
  </headerFooter>
  <rowBreaks count="1" manualBreakCount="1">
    <brk id="42" max="15" man="1"/>
  </rowBreaks>
  <ignoredErrors>
    <ignoredError sqref="D6:I20 D24:I30 D23:I23 D32:I36 D37:F37 H37:I37 D22:I22 D21:F21 H21:I21 K6:N20 K24:N30 K23 K32:N36 K37:N37 K22:N22 K21:N21" unlockedFormula="1"/>
    <ignoredError sqref="D31:I31 K31:N31" formulaRange="1" unlockedFormula="1"/>
    <ignoredError sqref="G37 G21" formula="1" unlockedFormula="1"/>
  </ignoredErrors>
  <drawing r:id="rId2"/>
</worksheet>
</file>