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物件\共通\特命随契・入札結果の公表\R6年度各種報告\R7.3月末公表分\●２月分業務委託\"/>
    </mc:Choice>
  </mc:AlternateContent>
  <bookViews>
    <workbookView xWindow="0" yWindow="0" windowWidth="24000" windowHeight="9396"/>
  </bookViews>
  <sheets>
    <sheet name="商工観光部" sheetId="1" r:id="rId1"/>
    <sheet name="財務部" sheetId="2" r:id="rId2"/>
    <sheet name="総務部" sheetId="3" r:id="rId3"/>
    <sheet name="教育委員会" sheetId="4" r:id="rId4"/>
    <sheet name="健康福祉部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H14" i="2"/>
  <c r="H13" i="2"/>
  <c r="H12" i="2"/>
  <c r="H11" i="2"/>
  <c r="H10" i="2"/>
  <c r="H9" i="2"/>
  <c r="H8" i="2"/>
  <c r="H7" i="2"/>
  <c r="H6" i="2"/>
  <c r="H5" i="2"/>
</calcChain>
</file>

<file path=xl/sharedStrings.xml><?xml version="1.0" encoding="utf-8"?>
<sst xmlns="http://schemas.openxmlformats.org/spreadsheetml/2006/main" count="129" uniqueCount="48">
  <si>
    <t>予算所管課名</t>
    <rPh sb="0" eb="2">
      <t>ヨサン</t>
    </rPh>
    <rPh sb="2" eb="4">
      <t>ショカン</t>
    </rPh>
    <rPh sb="4" eb="5">
      <t>カ</t>
    </rPh>
    <rPh sb="5" eb="6">
      <t>メイ</t>
    </rPh>
    <phoneticPr fontId="1"/>
  </si>
  <si>
    <t>備考</t>
    <rPh sb="0" eb="2">
      <t>ビコウ</t>
    </rPh>
    <phoneticPr fontId="1"/>
  </si>
  <si>
    <t>No.</t>
    <phoneticPr fontId="1"/>
  </si>
  <si>
    <t>契約の名称</t>
    <rPh sb="0" eb="2">
      <t>ケイヤク</t>
    </rPh>
    <rPh sb="3" eb="5">
      <t>メイショウ</t>
    </rPh>
    <phoneticPr fontId="1"/>
  </si>
  <si>
    <t>契約期間</t>
    <rPh sb="0" eb="1">
      <t>ケイ</t>
    </rPh>
    <rPh sb="1" eb="2">
      <t>ヤク</t>
    </rPh>
    <rPh sb="2" eb="4">
      <t>キカン</t>
    </rPh>
    <phoneticPr fontId="1"/>
  </si>
  <si>
    <t>契約締結日</t>
    <rPh sb="0" eb="1">
      <t>ケイ</t>
    </rPh>
    <rPh sb="1" eb="2">
      <t>ヤク</t>
    </rPh>
    <rPh sb="2" eb="4">
      <t>テイケツ</t>
    </rPh>
    <rPh sb="4" eb="5">
      <t>ビ</t>
    </rPh>
    <phoneticPr fontId="1"/>
  </si>
  <si>
    <t>予定価格</t>
    <rPh sb="0" eb="2">
      <t>ヨテイ</t>
    </rPh>
    <rPh sb="2" eb="4">
      <t>カカク</t>
    </rPh>
    <phoneticPr fontId="1"/>
  </si>
  <si>
    <t>契約相手方の名称
及び所在地</t>
    <rPh sb="0" eb="1">
      <t>ケイ</t>
    </rPh>
    <rPh sb="1" eb="2">
      <t>ヤク</t>
    </rPh>
    <rPh sb="2" eb="5">
      <t>アイテガタ</t>
    </rPh>
    <rPh sb="6" eb="8">
      <t>メイショウ</t>
    </rPh>
    <rPh sb="9" eb="10">
      <t>オヨ</t>
    </rPh>
    <rPh sb="11" eb="14">
      <t>ショザイチ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</si>
  <si>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</si>
  <si>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高知市入札による契約情報公表一覧表（業務委託，賃貸借）</t>
    <rPh sb="0" eb="3">
      <t>コウチシ</t>
    </rPh>
    <rPh sb="3" eb="5">
      <t>ニュウサツ</t>
    </rPh>
    <rPh sb="8" eb="10">
      <t>ケイヤク</t>
    </rPh>
    <rPh sb="10" eb="12">
      <t>ジョウホウ</t>
    </rPh>
    <rPh sb="12" eb="14">
      <t>コウヒョウ</t>
    </rPh>
    <rPh sb="14" eb="16">
      <t>イチラン</t>
    </rPh>
    <rPh sb="16" eb="17">
      <t>ヒョウ</t>
    </rPh>
    <rPh sb="18" eb="20">
      <t>ギョウム</t>
    </rPh>
    <rPh sb="20" eb="22">
      <t>イタク</t>
    </rPh>
    <rPh sb="23" eb="26">
      <t>チンタイシャク</t>
    </rPh>
    <phoneticPr fontId="1"/>
  </si>
  <si>
    <t>契約金額
（単位：円）</t>
    <rPh sb="0" eb="1">
      <t>ケイ</t>
    </rPh>
    <rPh sb="1" eb="2">
      <t>ヤク</t>
    </rPh>
    <rPh sb="2" eb="4">
      <t>キンガク</t>
    </rPh>
    <rPh sb="6" eb="8">
      <t>タンイ</t>
    </rPh>
    <rPh sb="9" eb="10">
      <t>エン</t>
    </rPh>
    <phoneticPr fontId="1"/>
  </si>
  <si>
    <t>令和７年２月契約分</t>
    <rPh sb="0" eb="1">
      <t>レイ</t>
    </rPh>
    <rPh sb="1" eb="2">
      <t>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</si>
  <si>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観光企画課</t>
    <rPh sb="0" eb="4">
      <t>カンコウキカク</t>
    </rPh>
    <rPh sb="4" eb="5">
      <t>カ</t>
    </rPh>
    <phoneticPr fontId="1"/>
  </si>
  <si>
    <t>桂浜公園危険木及び枯松伐採業務</t>
    <rPh sb="0" eb="4">
      <t>カツラハマコウエン</t>
    </rPh>
    <rPh sb="4" eb="7">
      <t>キケンボク</t>
    </rPh>
    <rPh sb="7" eb="8">
      <t>オヨ</t>
    </rPh>
    <rPh sb="9" eb="10">
      <t>カ</t>
    </rPh>
    <rPh sb="10" eb="11">
      <t>マツ</t>
    </rPh>
    <rPh sb="11" eb="15">
      <t>バッサイギョウム</t>
    </rPh>
    <phoneticPr fontId="1"/>
  </si>
  <si>
    <t>財産政策課</t>
    <rPh sb="0" eb="5">
      <t>ザイサンセイサクカ</t>
    </rPh>
    <phoneticPr fontId="1"/>
  </si>
  <si>
    <t>建物賃貸借契約</t>
    <rPh sb="0" eb="2">
      <t>タテモノ</t>
    </rPh>
    <rPh sb="2" eb="5">
      <t>チンタイシャク</t>
    </rPh>
    <rPh sb="5" eb="7">
      <t>ケイヤク</t>
    </rPh>
    <phoneticPr fontId="1"/>
  </si>
  <si>
    <t>R7.4.1～R12.3.31</t>
    <phoneticPr fontId="1"/>
  </si>
  <si>
    <t>コカ・コーラボトラーズジャパン株式会社
ベンディング西日本エリア営業本部
中四国営業地区統括部
ベンディング西四国支店
高知市池字遅越282番地32号</t>
    <rPh sb="15" eb="19">
      <t>カブシキガイシャ</t>
    </rPh>
    <rPh sb="26" eb="27">
      <t>ニシ</t>
    </rPh>
    <rPh sb="27" eb="29">
      <t>ニホン</t>
    </rPh>
    <rPh sb="32" eb="36">
      <t>エイギョウホンブ</t>
    </rPh>
    <rPh sb="37" eb="40">
      <t>チュウシコク</t>
    </rPh>
    <rPh sb="40" eb="42">
      <t>エイギョウ</t>
    </rPh>
    <rPh sb="42" eb="44">
      <t>チク</t>
    </rPh>
    <rPh sb="44" eb="46">
      <t>トウカツ</t>
    </rPh>
    <rPh sb="46" eb="47">
      <t>ブ</t>
    </rPh>
    <rPh sb="54" eb="55">
      <t>ニシ</t>
    </rPh>
    <rPh sb="55" eb="57">
      <t>シコク</t>
    </rPh>
    <rPh sb="57" eb="59">
      <t>シテン</t>
    </rPh>
    <rPh sb="60" eb="63">
      <t>コウチシ</t>
    </rPh>
    <rPh sb="63" eb="64">
      <t>イケ</t>
    </rPh>
    <rPh sb="64" eb="65">
      <t>アザ</t>
    </rPh>
    <rPh sb="65" eb="67">
      <t>チコシ</t>
    </rPh>
    <rPh sb="70" eb="72">
      <t>バンチ</t>
    </rPh>
    <rPh sb="74" eb="75">
      <t>ゴウ</t>
    </rPh>
    <phoneticPr fontId="1"/>
  </si>
  <si>
    <t>R7.4.1～R12.3.31</t>
    <phoneticPr fontId="1"/>
  </si>
  <si>
    <t>サントリービバレッジソリューション株式会社　中国・四国支社
広島県広島市東区二葉の里３－５－７
GRANODE広島11階</t>
    <rPh sb="30" eb="32">
      <t>ヒロシマ</t>
    </rPh>
    <rPh sb="32" eb="33">
      <t>ケン</t>
    </rPh>
    <rPh sb="33" eb="36">
      <t>ヒロシマシ</t>
    </rPh>
    <rPh sb="36" eb="38">
      <t>ヒガシク</t>
    </rPh>
    <rPh sb="38" eb="40">
      <t>フタバ</t>
    </rPh>
    <rPh sb="41" eb="42">
      <t>サト</t>
    </rPh>
    <rPh sb="55" eb="57">
      <t>ヒロシマ</t>
    </rPh>
    <rPh sb="59" eb="60">
      <t>カイ</t>
    </rPh>
    <phoneticPr fontId="1"/>
  </si>
  <si>
    <t>R7.4.1～R12.3.31</t>
    <phoneticPr fontId="1"/>
  </si>
  <si>
    <t>ダイドー・タケナカベンディング株式会社
高知県南国市双葉台４－２</t>
    <rPh sb="15" eb="19">
      <t>カブシキガイシャ</t>
    </rPh>
    <rPh sb="20" eb="23">
      <t>コウチケン</t>
    </rPh>
    <rPh sb="23" eb="26">
      <t>ナンコクシ</t>
    </rPh>
    <rPh sb="26" eb="29">
      <t>フタバダイ</t>
    </rPh>
    <phoneticPr fontId="1"/>
  </si>
  <si>
    <t>不動産賃貸借契約</t>
    <rPh sb="0" eb="3">
      <t>フドウサン</t>
    </rPh>
    <rPh sb="3" eb="6">
      <t>チンタイシャク</t>
    </rPh>
    <rPh sb="6" eb="8">
      <t>ケイヤク</t>
    </rPh>
    <phoneticPr fontId="1"/>
  </si>
  <si>
    <t>FVジャパン株式会社
東京都港区赤坂九丁目７番１号</t>
    <rPh sb="6" eb="10">
      <t>カブシキカイシャ</t>
    </rPh>
    <rPh sb="11" eb="14">
      <t>トウキョウト</t>
    </rPh>
    <rPh sb="14" eb="16">
      <t>ミナトク</t>
    </rPh>
    <rPh sb="16" eb="19">
      <t>アカサカク</t>
    </rPh>
    <rPh sb="19" eb="21">
      <t>チョウメ</t>
    </rPh>
    <rPh sb="22" eb="23">
      <t>バン</t>
    </rPh>
    <rPh sb="24" eb="25">
      <t>ゴウ</t>
    </rPh>
    <phoneticPr fontId="1"/>
  </si>
  <si>
    <t>情報政策課</t>
    <rPh sb="0" eb="2">
      <t>ジョウホウ</t>
    </rPh>
    <rPh sb="2" eb="4">
      <t>セイサク</t>
    </rPh>
    <rPh sb="4" eb="5">
      <t>カ</t>
    </rPh>
    <phoneticPr fontId="1"/>
  </si>
  <si>
    <t>情報システム標準化に伴う周辺機器の賃貸借契約</t>
    <rPh sb="20" eb="22">
      <t>ケイヤク</t>
    </rPh>
    <phoneticPr fontId="1"/>
  </si>
  <si>
    <t>図書館・科学館課</t>
    <rPh sb="0" eb="2">
      <t>トショ</t>
    </rPh>
    <rPh sb="2" eb="3">
      <t>カン</t>
    </rPh>
    <rPh sb="4" eb="7">
      <t>カガクカン</t>
    </rPh>
    <rPh sb="7" eb="8">
      <t>カ</t>
    </rPh>
    <phoneticPr fontId="5"/>
  </si>
  <si>
    <t>高知市民図書館６分館デジタル複合機賃貸借</t>
    <phoneticPr fontId="5"/>
  </si>
  <si>
    <t>R7.3.1～R12.2.28</t>
    <phoneticPr fontId="5"/>
  </si>
  <si>
    <t>株式会社高知事務機
高知市山ノ端町215番地</t>
    <phoneticPr fontId="5"/>
  </si>
  <si>
    <t>生活食品課</t>
    <rPh sb="0" eb="5">
      <t>セイカツショクヒンカ</t>
    </rPh>
    <phoneticPr fontId="1"/>
  </si>
  <si>
    <t>3200QTRAP LC/MS/MSシステム修理業務</t>
    <rPh sb="22" eb="26">
      <t>シュウリギョウム</t>
    </rPh>
    <phoneticPr fontId="1"/>
  </si>
  <si>
    <t>R7.2.27～R7.3.31</t>
    <phoneticPr fontId="1"/>
  </si>
  <si>
    <t>アルフレッサ篠原化学株式会社
高知市南御座９番41号</t>
    <rPh sb="6" eb="8">
      <t>シノハラ</t>
    </rPh>
    <rPh sb="8" eb="10">
      <t>カガク</t>
    </rPh>
    <rPh sb="10" eb="14">
      <t>カブシキガイシャ</t>
    </rPh>
    <rPh sb="15" eb="17">
      <t>コウチ</t>
    </rPh>
    <rPh sb="17" eb="18">
      <t>シ</t>
    </rPh>
    <rPh sb="18" eb="19">
      <t>ミナミ</t>
    </rPh>
    <rPh sb="19" eb="21">
      <t>ゴザ</t>
    </rPh>
    <rPh sb="22" eb="23">
      <t>バン</t>
    </rPh>
    <rPh sb="25" eb="26">
      <t>ゴウ</t>
    </rPh>
    <phoneticPr fontId="1"/>
  </si>
  <si>
    <t>山下造園　
高知市横浜1666-９サントノーレ横浜601</t>
    <rPh sb="0" eb="4">
      <t>ヤマシタゾウエン</t>
    </rPh>
    <rPh sb="6" eb="11">
      <t>コウチシヨコハマ</t>
    </rPh>
    <rPh sb="23" eb="25">
      <t>ヨコハマ</t>
    </rPh>
    <phoneticPr fontId="1"/>
  </si>
  <si>
    <t>R7.2.7～R7.3.19</t>
    <phoneticPr fontId="1"/>
  </si>
  <si>
    <t>サンガリア商事
株式会社
高知市一宮東町５丁目10番６号</t>
    <rPh sb="5" eb="7">
      <t>ショウジ</t>
    </rPh>
    <rPh sb="8" eb="12">
      <t>カブシキガイシャ</t>
    </rPh>
    <rPh sb="13" eb="16">
      <t>コウチシ</t>
    </rPh>
    <rPh sb="16" eb="20">
      <t>イックヒガシマチ</t>
    </rPh>
    <rPh sb="21" eb="23">
      <t>チョウメ</t>
    </rPh>
    <rPh sb="25" eb="26">
      <t>バン</t>
    </rPh>
    <rPh sb="27" eb="28">
      <t>ゴウ</t>
    </rPh>
    <phoneticPr fontId="1"/>
  </si>
  <si>
    <t>R7.3.31～R12.2.28</t>
    <phoneticPr fontId="1"/>
  </si>
  <si>
    <t>扶桑電通株式会社
高知営業所
高知市本町４丁目２番44号
株式会社JECC
東京都千代田区丸の内三丁目４番１号</t>
    <rPh sb="0" eb="2">
      <t>フソウ</t>
    </rPh>
    <rPh sb="2" eb="4">
      <t>デンツウ</t>
    </rPh>
    <rPh sb="4" eb="8">
      <t>カブシキガイシャ</t>
    </rPh>
    <rPh sb="9" eb="11">
      <t>コウチ</t>
    </rPh>
    <rPh sb="11" eb="14">
      <t>エイギョウショ</t>
    </rPh>
    <rPh sb="15" eb="17">
      <t>コウチ</t>
    </rPh>
    <rPh sb="17" eb="18">
      <t>シ</t>
    </rPh>
    <rPh sb="18" eb="20">
      <t>ホンマチ</t>
    </rPh>
    <rPh sb="21" eb="23">
      <t>チョウメ</t>
    </rPh>
    <rPh sb="24" eb="25">
      <t>バン</t>
    </rPh>
    <rPh sb="27" eb="28">
      <t>ゴウ</t>
    </rPh>
    <rPh sb="30" eb="34">
      <t>カブシキガイシャ</t>
    </rPh>
    <rPh sb="39" eb="42">
      <t>トウキョウト</t>
    </rPh>
    <rPh sb="42" eb="46">
      <t>チヨダク</t>
    </rPh>
    <rPh sb="46" eb="47">
      <t>マル</t>
    </rPh>
    <rPh sb="48" eb="49">
      <t>ウチ</t>
    </rPh>
    <rPh sb="49" eb="50">
      <t>サン</t>
    </rPh>
    <rPh sb="50" eb="52">
      <t>チョウメ</t>
    </rPh>
    <rPh sb="53" eb="54">
      <t>バン</t>
    </rPh>
    <rPh sb="55" eb="56">
      <t>ゴウ</t>
    </rPh>
    <phoneticPr fontId="1"/>
  </si>
  <si>
    <t>総額（見込）
4,896,720</t>
    <rPh sb="0" eb="2">
      <t>ソウガク</t>
    </rPh>
    <rPh sb="3" eb="5">
      <t>ミコ</t>
    </rPh>
    <phoneticPr fontId="5"/>
  </si>
  <si>
    <t>モノクロ複合機
１枚単価
（税抜）
104.5</t>
    <rPh sb="4" eb="7">
      <t>フクゴウキ</t>
    </rPh>
    <rPh sb="9" eb="10">
      <t>マイ</t>
    </rPh>
    <rPh sb="10" eb="12">
      <t>タンカ</t>
    </rPh>
    <rPh sb="14" eb="16">
      <t>ゼイヌ</t>
    </rPh>
    <phoneticPr fontId="5"/>
  </si>
  <si>
    <t>教育政策課</t>
    <rPh sb="0" eb="5">
      <t>キョウイクセイサクカ</t>
    </rPh>
    <phoneticPr fontId="1"/>
  </si>
  <si>
    <t>腸内細菌検査業務（高知市立学校給食関係職員）</t>
    <rPh sb="0" eb="6">
      <t>チョウナイサイキンケンサ</t>
    </rPh>
    <rPh sb="6" eb="8">
      <t>ギョウム</t>
    </rPh>
    <rPh sb="9" eb="12">
      <t>コウチシ</t>
    </rPh>
    <rPh sb="12" eb="13">
      <t>リツ</t>
    </rPh>
    <rPh sb="13" eb="15">
      <t>ガッコウ</t>
    </rPh>
    <rPh sb="15" eb="17">
      <t>キュウショク</t>
    </rPh>
    <rPh sb="17" eb="19">
      <t>カンケイ</t>
    </rPh>
    <rPh sb="19" eb="21">
      <t>ショクイン</t>
    </rPh>
    <phoneticPr fontId="1"/>
  </si>
  <si>
    <t>R7.4.1～R8.3.31</t>
    <phoneticPr fontId="1"/>
  </si>
  <si>
    <t xml:space="preserve">
309/件
</t>
    <rPh sb="5" eb="6">
      <t>ケン</t>
    </rPh>
    <phoneticPr fontId="1"/>
  </si>
  <si>
    <t>400/件</t>
    <rPh sb="4" eb="5">
      <t>ケン</t>
    </rPh>
    <phoneticPr fontId="1"/>
  </si>
  <si>
    <t>株式会社スペック
高知営業所
高知市神田327-10</t>
    <rPh sb="0" eb="4">
      <t>カブシキガイシャ</t>
    </rPh>
    <rPh sb="9" eb="11">
      <t>コウチ</t>
    </rPh>
    <rPh sb="11" eb="14">
      <t>エイギョウショ</t>
    </rPh>
    <rPh sb="15" eb="18">
      <t>コウチシ</t>
    </rPh>
    <rPh sb="18" eb="20">
      <t>コウダ</t>
    </rPh>
    <phoneticPr fontId="1"/>
  </si>
  <si>
    <t>総額（見込）
1,223,640円　</t>
    <rPh sb="0" eb="2">
      <t>ソウガク</t>
    </rPh>
    <rPh sb="3" eb="5">
      <t>ミコミ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</si>
</sst>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NumberFormat="1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38" fontId="3" fillId="0" borderId="0" xfId="1" applyFont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1" xfId="1" applyFont="1" applyBorder="1">
      <alignment vertical="center"/>
    </xf>
    <xf numFmtId="38" fontId="2" fillId="0" borderId="0" xfId="1" applyFont="1">
      <alignment vertical="center"/>
    </xf>
    <xf numFmtId="38" fontId="3" fillId="0" borderId="1" xfId="0" applyNumberFormat="1" applyFont="1" applyBorder="1">
      <alignment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8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40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177" fontId="0" fillId="0" borderId="1" xfId="0" applyNumberForma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 wrapText="1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zoomScaleNormal="100" workbookViewId="0">
      <selection activeCell="G5" sqref="G5"/>
    </sheetView>
  </sheetViews>
  <sheetFormatPr defaultColWidth="8.88671875" defaultRowHeight="12" x14ac:dyDescent="0.2"/>
  <cols>
    <col min="1" max="1" width="4.5546875" style="1" bestFit="1" customWidth="1"/>
    <col min="2" max="2" width="13.88671875" style="1" bestFit="1" customWidth="1"/>
    <col min="3" max="3" width="17.77734375" style="1" customWidth="1"/>
    <col min="4" max="4" width="18.33203125" style="1" bestFit="1" customWidth="1"/>
    <col min="5" max="5" width="21" style="2" customWidth="1"/>
    <col min="6" max="6" width="13.88671875" style="15" bestFit="1" customWidth="1"/>
    <col min="7" max="7" width="18.33203125" style="1" bestFit="1" customWidth="1"/>
    <col min="8" max="8" width="11.109375" style="1" customWidth="1"/>
    <col min="9" max="9" width="14.6640625" style="1" customWidth="1"/>
    <col min="10" max="16384" width="8.88671875" style="1"/>
  </cols>
  <sheetData>
    <row r="1" spans="1:9" ht="13.2" customHeight="1" x14ac:dyDescent="0.2">
      <c r="A1" s="40" t="s">
        <v>8</v>
      </c>
      <c r="B1" s="40"/>
      <c r="C1" s="4"/>
      <c r="D1" s="4"/>
      <c r="E1" s="5"/>
      <c r="F1" s="11"/>
      <c r="G1" s="4"/>
      <c r="H1" s="4"/>
      <c r="I1" s="4"/>
    </row>
    <row r="2" spans="1:9" ht="18" customHeight="1" x14ac:dyDescent="0.2">
      <c r="A2" s="4"/>
      <c r="B2" s="39" t="s">
        <v>9</v>
      </c>
      <c r="C2" s="39"/>
      <c r="D2" s="39"/>
      <c r="E2" s="39"/>
      <c r="F2" s="39"/>
      <c r="G2" s="39"/>
      <c r="H2" s="39"/>
      <c r="I2" s="39"/>
    </row>
    <row r="3" spans="1:9" ht="13.2" x14ac:dyDescent="0.2">
      <c r="A3" s="4"/>
      <c r="B3" s="6"/>
      <c r="C3" s="6"/>
      <c r="D3" s="6"/>
      <c r="E3" s="6"/>
      <c r="F3" s="12"/>
      <c r="G3" s="6"/>
      <c r="H3" s="41" t="s">
        <v>11</v>
      </c>
      <c r="I3" s="41"/>
    </row>
    <row r="4" spans="1:9" s="3" customFormat="1" ht="41.25" customHeight="1" x14ac:dyDescent="0.2">
      <c r="A4" s="7" t="s">
        <v>2</v>
      </c>
      <c r="B4" s="7" t="s">
        <v>0</v>
      </c>
      <c r="C4" s="8" t="s">
        <v>3</v>
      </c>
      <c r="D4" s="8" t="s">
        <v>4</v>
      </c>
      <c r="E4" s="9" t="s">
        <v>7</v>
      </c>
      <c r="F4" s="13" t="s">
        <v>10</v>
      </c>
      <c r="G4" s="7" t="s">
        <v>5</v>
      </c>
      <c r="H4" s="7" t="s">
        <v>6</v>
      </c>
      <c r="I4" s="7" t="s">
        <v>1</v>
      </c>
    </row>
    <row r="5" spans="1:9" ht="94.8" customHeight="1" x14ac:dyDescent="0.2">
      <c r="A5" s="7">
        <v>1</v>
      </c>
      <c r="B5" s="10" t="s">
        <v>12</v>
      </c>
      <c r="C5" s="22" t="s">
        <v>13</v>
      </c>
      <c r="D5" s="8" t="s">
        <v>35</v>
      </c>
      <c r="E5" s="17" t="s">
        <v>34</v>
      </c>
      <c r="F5" s="14">
        <v>616000</v>
      </c>
      <c r="G5" s="28">
        <v>45695</v>
      </c>
      <c r="H5" s="16">
        <v>1218800</v>
      </c>
      <c r="I5" s="10"/>
    </row>
  </sheetData>
  <mergeCells count="3">
    <mergeCell ref="B2:I2"/>
    <mergeCell ref="A1:B1"/>
    <mergeCell ref="H3:I3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E1" sqref="E1"/>
    </sheetView>
  </sheetViews>
  <sheetFormatPr defaultColWidth="8.88671875" defaultRowHeight="12" x14ac:dyDescent="0.2"/>
  <cols>
    <col min="1" max="1" width="4.5546875" style="1" bestFit="1" customWidth="1"/>
    <col min="2" max="2" width="13.88671875" style="1" bestFit="1" customWidth="1"/>
    <col min="3" max="3" width="17.77734375" style="1" customWidth="1"/>
    <col min="4" max="4" width="18.33203125" style="1" bestFit="1" customWidth="1"/>
    <col min="5" max="5" width="21" style="2" customWidth="1"/>
    <col min="6" max="6" width="13.88671875" style="15" bestFit="1" customWidth="1"/>
    <col min="7" max="7" width="18.33203125" style="1" bestFit="1" customWidth="1"/>
    <col min="8" max="8" width="11.109375" style="1" customWidth="1"/>
    <col min="9" max="9" width="14.6640625" style="1" customWidth="1"/>
    <col min="10" max="16384" width="8.88671875" style="1"/>
  </cols>
  <sheetData>
    <row r="1" spans="1:9" ht="13.2" customHeight="1" x14ac:dyDescent="0.2">
      <c r="A1" s="40" t="s">
        <v>8</v>
      </c>
      <c r="B1" s="40"/>
      <c r="C1" s="4"/>
      <c r="D1" s="4"/>
      <c r="E1" s="5"/>
      <c r="F1" s="11"/>
      <c r="G1" s="4"/>
      <c r="H1" s="4"/>
      <c r="I1" s="4"/>
    </row>
    <row r="2" spans="1:9" ht="18" customHeight="1" x14ac:dyDescent="0.2">
      <c r="A2" s="4"/>
      <c r="B2" s="39" t="s">
        <v>9</v>
      </c>
      <c r="C2" s="39"/>
      <c r="D2" s="39"/>
      <c r="E2" s="39"/>
      <c r="F2" s="39"/>
      <c r="G2" s="39"/>
      <c r="H2" s="39"/>
      <c r="I2" s="39"/>
    </row>
    <row r="3" spans="1:9" ht="13.2" x14ac:dyDescent="0.2">
      <c r="A3" s="4"/>
      <c r="B3" s="20"/>
      <c r="C3" s="20"/>
      <c r="D3" s="20"/>
      <c r="E3" s="20"/>
      <c r="F3" s="12"/>
      <c r="G3" s="20"/>
      <c r="H3" s="41" t="s">
        <v>11</v>
      </c>
      <c r="I3" s="41"/>
    </row>
    <row r="4" spans="1:9" s="3" customFormat="1" ht="41.25" customHeight="1" x14ac:dyDescent="0.2">
      <c r="A4" s="7" t="s">
        <v>2</v>
      </c>
      <c r="B4" s="7" t="s">
        <v>0</v>
      </c>
      <c r="C4" s="8" t="s">
        <v>3</v>
      </c>
      <c r="D4" s="8" t="s">
        <v>4</v>
      </c>
      <c r="E4" s="9" t="s">
        <v>7</v>
      </c>
      <c r="F4" s="13" t="s">
        <v>10</v>
      </c>
      <c r="G4" s="7" t="s">
        <v>5</v>
      </c>
      <c r="H4" s="7" t="s">
        <v>6</v>
      </c>
      <c r="I4" s="7" t="s">
        <v>1</v>
      </c>
    </row>
    <row r="5" spans="1:9" ht="175.05" customHeight="1" x14ac:dyDescent="0.2">
      <c r="A5" s="7">
        <v>1</v>
      </c>
      <c r="B5" s="7" t="s">
        <v>14</v>
      </c>
      <c r="C5" s="18" t="s">
        <v>15</v>
      </c>
      <c r="D5" s="7" t="s">
        <v>16</v>
      </c>
      <c r="E5" s="17" t="s">
        <v>17</v>
      </c>
      <c r="F5" s="14">
        <v>264000</v>
      </c>
      <c r="G5" s="29">
        <v>45706</v>
      </c>
      <c r="H5" s="14">
        <f>ROUNDDOWN(47634*1.1,0)*5</f>
        <v>261985</v>
      </c>
      <c r="I5" s="10"/>
    </row>
    <row r="6" spans="1:9" ht="175.05" customHeight="1" x14ac:dyDescent="0.2">
      <c r="A6" s="7">
        <v>2</v>
      </c>
      <c r="B6" s="7" t="s">
        <v>14</v>
      </c>
      <c r="C6" s="18" t="s">
        <v>15</v>
      </c>
      <c r="D6" s="7" t="s">
        <v>18</v>
      </c>
      <c r="E6" s="17" t="s">
        <v>17</v>
      </c>
      <c r="F6" s="14">
        <v>286000</v>
      </c>
      <c r="G6" s="29">
        <v>45706</v>
      </c>
      <c r="H6" s="14">
        <f>ROUNDDOWN(51916*1.1,0)*5</f>
        <v>285535</v>
      </c>
      <c r="I6" s="10"/>
    </row>
    <row r="7" spans="1:9" ht="175.05" customHeight="1" x14ac:dyDescent="0.2">
      <c r="A7" s="7">
        <v>3</v>
      </c>
      <c r="B7" s="7" t="s">
        <v>14</v>
      </c>
      <c r="C7" s="18" t="s">
        <v>15</v>
      </c>
      <c r="D7" s="7" t="s">
        <v>18</v>
      </c>
      <c r="E7" s="17" t="s">
        <v>19</v>
      </c>
      <c r="F7" s="14">
        <v>2199990</v>
      </c>
      <c r="G7" s="29">
        <v>45706</v>
      </c>
      <c r="H7" s="14">
        <f>ROUNDDOWN(80740*1.1,0)*5</f>
        <v>444070</v>
      </c>
      <c r="I7" s="10"/>
    </row>
    <row r="8" spans="1:9" ht="175.05" customHeight="1" x14ac:dyDescent="0.2">
      <c r="A8" s="7">
        <v>4</v>
      </c>
      <c r="B8" s="7" t="s">
        <v>14</v>
      </c>
      <c r="C8" s="18" t="s">
        <v>15</v>
      </c>
      <c r="D8" s="7" t="s">
        <v>20</v>
      </c>
      <c r="E8" s="17" t="s">
        <v>17</v>
      </c>
      <c r="F8" s="14">
        <v>7260000</v>
      </c>
      <c r="G8" s="29">
        <v>45706</v>
      </c>
      <c r="H8" s="14">
        <f>ROUNDDOWN(62024*1.1,0)*5</f>
        <v>341130</v>
      </c>
      <c r="I8" s="10"/>
    </row>
    <row r="9" spans="1:9" ht="175.05" customHeight="1" x14ac:dyDescent="0.2">
      <c r="A9" s="7">
        <v>5</v>
      </c>
      <c r="B9" s="7" t="s">
        <v>14</v>
      </c>
      <c r="C9" s="18" t="s">
        <v>15</v>
      </c>
      <c r="D9" s="7" t="s">
        <v>16</v>
      </c>
      <c r="E9" s="17" t="s">
        <v>21</v>
      </c>
      <c r="F9" s="14">
        <v>3951355</v>
      </c>
      <c r="G9" s="29">
        <v>45706</v>
      </c>
      <c r="H9" s="14">
        <f>ROUNDDOWN(86931*1.1,0)*5</f>
        <v>478120</v>
      </c>
      <c r="I9" s="10"/>
    </row>
    <row r="10" spans="1:9" ht="175.05" customHeight="1" x14ac:dyDescent="0.2">
      <c r="A10" s="7">
        <v>6</v>
      </c>
      <c r="B10" s="7" t="s">
        <v>14</v>
      </c>
      <c r="C10" s="18" t="s">
        <v>22</v>
      </c>
      <c r="D10" s="7" t="s">
        <v>16</v>
      </c>
      <c r="E10" s="17" t="s">
        <v>17</v>
      </c>
      <c r="F10" s="14">
        <v>7125000</v>
      </c>
      <c r="G10" s="29">
        <v>45706</v>
      </c>
      <c r="H10" s="14">
        <f>ROUNDDOWN((32486+6553+49120)*1.1,0)*5+3475*5</f>
        <v>502245</v>
      </c>
      <c r="I10" s="10"/>
    </row>
    <row r="11" spans="1:9" ht="175.05" customHeight="1" x14ac:dyDescent="0.2">
      <c r="A11" s="7">
        <v>7</v>
      </c>
      <c r="B11" s="7" t="s">
        <v>14</v>
      </c>
      <c r="C11" s="18" t="s">
        <v>15</v>
      </c>
      <c r="D11" s="7" t="s">
        <v>16</v>
      </c>
      <c r="E11" s="17" t="s">
        <v>17</v>
      </c>
      <c r="F11" s="14">
        <v>8745000</v>
      </c>
      <c r="G11" s="29">
        <v>45706</v>
      </c>
      <c r="H11" s="14">
        <f>ROUNDDOWN(79648*1.1,0)*5</f>
        <v>438060</v>
      </c>
      <c r="I11" s="10"/>
    </row>
    <row r="12" spans="1:9" ht="175.05" customHeight="1" x14ac:dyDescent="0.2">
      <c r="A12" s="7">
        <v>8</v>
      </c>
      <c r="B12" s="7" t="s">
        <v>14</v>
      </c>
      <c r="C12" s="18" t="s">
        <v>15</v>
      </c>
      <c r="D12" s="7" t="s">
        <v>18</v>
      </c>
      <c r="E12" s="17" t="s">
        <v>19</v>
      </c>
      <c r="F12" s="14">
        <v>8459995</v>
      </c>
      <c r="G12" s="29">
        <v>45706</v>
      </c>
      <c r="H12" s="14">
        <f>ROUNDDOWN(82705*1.1,0)*5</f>
        <v>454875</v>
      </c>
      <c r="I12" s="10"/>
    </row>
    <row r="13" spans="1:9" ht="175.05" customHeight="1" x14ac:dyDescent="0.2">
      <c r="A13" s="7">
        <v>9</v>
      </c>
      <c r="B13" s="7" t="s">
        <v>14</v>
      </c>
      <c r="C13" s="18" t="s">
        <v>15</v>
      </c>
      <c r="D13" s="7" t="s">
        <v>16</v>
      </c>
      <c r="E13" s="17" t="s">
        <v>23</v>
      </c>
      <c r="F13" s="14">
        <v>6050000</v>
      </c>
      <c r="G13" s="29">
        <v>45706</v>
      </c>
      <c r="H13" s="14">
        <f>ROUNDDOWN(62922*1.1,0)*5</f>
        <v>346070</v>
      </c>
      <c r="I13" s="10"/>
    </row>
    <row r="14" spans="1:9" ht="175.05" customHeight="1" x14ac:dyDescent="0.2">
      <c r="A14" s="7">
        <v>10</v>
      </c>
      <c r="B14" s="7" t="s">
        <v>14</v>
      </c>
      <c r="C14" s="18" t="s">
        <v>22</v>
      </c>
      <c r="D14" s="7" t="s">
        <v>16</v>
      </c>
      <c r="E14" s="17" t="s">
        <v>17</v>
      </c>
      <c r="F14" s="14">
        <v>2740000</v>
      </c>
      <c r="G14" s="29">
        <v>45706</v>
      </c>
      <c r="H14" s="14">
        <f>ROUNDDOWN((14393+29841)*1.1,0)*5+(8662+1138)*5</f>
        <v>292285</v>
      </c>
      <c r="I14" s="10"/>
    </row>
    <row r="15" spans="1:9" ht="175.05" customHeight="1" x14ac:dyDescent="0.2">
      <c r="A15" s="7">
        <v>11</v>
      </c>
      <c r="B15" s="7" t="s">
        <v>14</v>
      </c>
      <c r="C15" s="18" t="s">
        <v>22</v>
      </c>
      <c r="D15" s="7" t="s">
        <v>16</v>
      </c>
      <c r="E15" s="17" t="s">
        <v>36</v>
      </c>
      <c r="F15" s="14">
        <v>723260</v>
      </c>
      <c r="G15" s="29">
        <v>45706</v>
      </c>
      <c r="H15" s="14">
        <f>ROUNDDOWN(18895*1.1,0)*5+(8662+1138)*5</f>
        <v>152920</v>
      </c>
      <c r="I15" s="10"/>
    </row>
  </sheetData>
  <mergeCells count="3">
    <mergeCell ref="A1:B1"/>
    <mergeCell ref="B2:I2"/>
    <mergeCell ref="H3:I3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workbookViewId="0">
      <selection activeCell="K11" sqref="K11"/>
    </sheetView>
  </sheetViews>
  <sheetFormatPr defaultColWidth="8.88671875" defaultRowHeight="12" x14ac:dyDescent="0.2"/>
  <cols>
    <col min="1" max="1" width="4.5546875" style="1" bestFit="1" customWidth="1"/>
    <col min="2" max="2" width="13.88671875" style="1" bestFit="1" customWidth="1"/>
    <col min="3" max="3" width="17.77734375" style="1" customWidth="1"/>
    <col min="4" max="4" width="18.33203125" style="1" bestFit="1" customWidth="1"/>
    <col min="5" max="5" width="21" style="2" customWidth="1"/>
    <col min="6" max="6" width="13.88671875" style="15" bestFit="1" customWidth="1"/>
    <col min="7" max="7" width="18.33203125" style="1" bestFit="1" customWidth="1"/>
    <col min="8" max="8" width="11.109375" style="1" customWidth="1"/>
    <col min="9" max="9" width="14.6640625" style="1" customWidth="1"/>
    <col min="10" max="16384" width="8.88671875" style="1"/>
  </cols>
  <sheetData>
    <row r="1" spans="1:9" ht="13.2" customHeight="1" x14ac:dyDescent="0.2">
      <c r="A1" s="40" t="s">
        <v>8</v>
      </c>
      <c r="B1" s="40"/>
      <c r="C1" s="4"/>
      <c r="D1" s="4"/>
      <c r="E1" s="5"/>
      <c r="F1" s="11"/>
      <c r="G1" s="4"/>
      <c r="H1" s="4"/>
      <c r="I1" s="4"/>
    </row>
    <row r="2" spans="1:9" ht="18" customHeight="1" x14ac:dyDescent="0.2">
      <c r="A2" s="4"/>
      <c r="B2" s="39" t="s">
        <v>9</v>
      </c>
      <c r="C2" s="39"/>
      <c r="D2" s="39"/>
      <c r="E2" s="39"/>
      <c r="F2" s="39"/>
      <c r="G2" s="39"/>
      <c r="H2" s="39"/>
      <c r="I2" s="39"/>
    </row>
    <row r="3" spans="1:9" ht="13.2" x14ac:dyDescent="0.2">
      <c r="A3" s="4"/>
      <c r="B3" s="20"/>
      <c r="C3" s="20"/>
      <c r="D3" s="20"/>
      <c r="E3" s="20"/>
      <c r="F3" s="12"/>
      <c r="G3" s="20"/>
      <c r="H3" s="41" t="s">
        <v>11</v>
      </c>
      <c r="I3" s="41"/>
    </row>
    <row r="4" spans="1:9" s="3" customFormat="1" ht="41.25" customHeight="1" x14ac:dyDescent="0.2">
      <c r="A4" s="7" t="s">
        <v>2</v>
      </c>
      <c r="B4" s="7" t="s">
        <v>0</v>
      </c>
      <c r="C4" s="8" t="s">
        <v>3</v>
      </c>
      <c r="D4" s="8" t="s">
        <v>4</v>
      </c>
      <c r="E4" s="9" t="s">
        <v>7</v>
      </c>
      <c r="F4" s="13" t="s">
        <v>10</v>
      </c>
      <c r="G4" s="7" t="s">
        <v>5</v>
      </c>
      <c r="H4" s="7" t="s">
        <v>6</v>
      </c>
      <c r="I4" s="7" t="s">
        <v>1</v>
      </c>
    </row>
    <row r="5" spans="1:9" ht="150" customHeight="1" x14ac:dyDescent="0.2">
      <c r="A5" s="7">
        <v>1</v>
      </c>
      <c r="B5" s="23" t="s">
        <v>24</v>
      </c>
      <c r="C5" s="22" t="s">
        <v>25</v>
      </c>
      <c r="D5" s="32" t="s">
        <v>37</v>
      </c>
      <c r="E5" s="22" t="s">
        <v>38</v>
      </c>
      <c r="F5" s="30">
        <v>5969865</v>
      </c>
      <c r="G5" s="31">
        <v>45694</v>
      </c>
      <c r="H5" s="19">
        <v>7488375</v>
      </c>
      <c r="I5" s="23"/>
    </row>
  </sheetData>
  <mergeCells count="3">
    <mergeCell ref="A1:B1"/>
    <mergeCell ref="B2:I2"/>
    <mergeCell ref="H3:I3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workbookViewId="0">
      <selection activeCell="A6" sqref="A6"/>
    </sheetView>
  </sheetViews>
  <sheetFormatPr defaultColWidth="8.88671875" defaultRowHeight="12" x14ac:dyDescent="0.2"/>
  <cols>
    <col min="1" max="1" width="4.5546875" style="1" bestFit="1" customWidth="1"/>
    <col min="2" max="2" width="13.88671875" style="1" bestFit="1" customWidth="1"/>
    <col min="3" max="3" width="17.77734375" style="1" customWidth="1"/>
    <col min="4" max="4" width="18.33203125" style="1" bestFit="1" customWidth="1"/>
    <col min="5" max="5" width="21" style="2" customWidth="1"/>
    <col min="6" max="6" width="13.88671875" style="15" bestFit="1" customWidth="1"/>
    <col min="7" max="7" width="18.33203125" style="1" bestFit="1" customWidth="1"/>
    <col min="8" max="8" width="11.109375" style="1" customWidth="1"/>
    <col min="9" max="9" width="14.6640625" style="1" customWidth="1"/>
    <col min="10" max="16384" width="8.88671875" style="1"/>
  </cols>
  <sheetData>
    <row r="1" spans="1:9" ht="13.2" customHeight="1" x14ac:dyDescent="0.2">
      <c r="A1" s="40" t="s">
        <v>8</v>
      </c>
      <c r="B1" s="40"/>
      <c r="C1" s="4"/>
      <c r="D1" s="4"/>
      <c r="E1" s="5"/>
      <c r="F1" s="11"/>
      <c r="G1" s="4"/>
      <c r="H1" s="4"/>
      <c r="I1" s="4"/>
    </row>
    <row r="2" spans="1:9" ht="18" customHeight="1" x14ac:dyDescent="0.2">
      <c r="A2" s="4"/>
      <c r="B2" s="39" t="s">
        <v>9</v>
      </c>
      <c r="C2" s="39"/>
      <c r="D2" s="39"/>
      <c r="E2" s="39"/>
      <c r="F2" s="39"/>
      <c r="G2" s="39"/>
      <c r="H2" s="39"/>
      <c r="I2" s="39"/>
    </row>
    <row r="3" spans="1:9" ht="13.2" x14ac:dyDescent="0.2">
      <c r="A3" s="4"/>
      <c r="B3" s="21"/>
      <c r="C3" s="21"/>
      <c r="D3" s="21"/>
      <c r="E3" s="21"/>
      <c r="F3" s="12"/>
      <c r="G3" s="21"/>
      <c r="H3" s="41" t="s">
        <v>11</v>
      </c>
      <c r="I3" s="41"/>
    </row>
    <row r="4" spans="1:9" s="3" customFormat="1" ht="41.25" customHeight="1" x14ac:dyDescent="0.2">
      <c r="A4" s="7" t="s">
        <v>2</v>
      </c>
      <c r="B4" s="7" t="s">
        <v>0</v>
      </c>
      <c r="C4" s="8" t="s">
        <v>3</v>
      </c>
      <c r="D4" s="8" t="s">
        <v>4</v>
      </c>
      <c r="E4" s="9" t="s">
        <v>7</v>
      </c>
      <c r="F4" s="13" t="s">
        <v>10</v>
      </c>
      <c r="G4" s="7" t="s">
        <v>5</v>
      </c>
      <c r="H4" s="7" t="s">
        <v>6</v>
      </c>
      <c r="I4" s="7" t="s">
        <v>1</v>
      </c>
    </row>
    <row r="5" spans="1:9" ht="95.4" customHeight="1" x14ac:dyDescent="0.2">
      <c r="A5" s="7">
        <v>1</v>
      </c>
      <c r="B5" s="25" t="s">
        <v>26</v>
      </c>
      <c r="C5" s="25" t="s">
        <v>27</v>
      </c>
      <c r="D5" s="24" t="s">
        <v>28</v>
      </c>
      <c r="E5" s="25" t="s">
        <v>29</v>
      </c>
      <c r="F5" s="34" t="s">
        <v>40</v>
      </c>
      <c r="G5" s="26">
        <v>45700</v>
      </c>
      <c r="H5" s="27">
        <v>115.8</v>
      </c>
      <c r="I5" s="33" t="s">
        <v>39</v>
      </c>
    </row>
    <row r="6" spans="1:9" ht="89.4" customHeight="1" x14ac:dyDescent="0.2">
      <c r="A6" s="7">
        <v>2</v>
      </c>
      <c r="B6" s="10" t="s">
        <v>41</v>
      </c>
      <c r="C6" s="18" t="s">
        <v>42</v>
      </c>
      <c r="D6" s="35" t="s">
        <v>43</v>
      </c>
      <c r="E6" s="17" t="s">
        <v>46</v>
      </c>
      <c r="F6" s="36" t="s">
        <v>44</v>
      </c>
      <c r="G6" s="28">
        <v>45702</v>
      </c>
      <c r="H6" s="37" t="s">
        <v>45</v>
      </c>
      <c r="I6" s="38" t="s">
        <v>47</v>
      </c>
    </row>
  </sheetData>
  <mergeCells count="3">
    <mergeCell ref="A1:B1"/>
    <mergeCell ref="B2:I2"/>
    <mergeCell ref="H3:I3"/>
  </mergeCells>
  <phoneticPr fontId="1"/>
  <dataValidations count="1">
    <dataValidation type="date" operator="greaterThanOrEqual" allowBlank="1" showInputMessage="1" showErrorMessage="1" sqref="G5">
      <formula1>39904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workbookViewId="0">
      <selection activeCell="F10" sqref="F10"/>
    </sheetView>
  </sheetViews>
  <sheetFormatPr defaultColWidth="8.88671875" defaultRowHeight="12" x14ac:dyDescent="0.2"/>
  <cols>
    <col min="1" max="1" width="4.5546875" style="1" bestFit="1" customWidth="1"/>
    <col min="2" max="2" width="13.88671875" style="1" bestFit="1" customWidth="1"/>
    <col min="3" max="3" width="17.77734375" style="1" customWidth="1"/>
    <col min="4" max="4" width="18.33203125" style="1" bestFit="1" customWidth="1"/>
    <col min="5" max="5" width="21" style="2" customWidth="1"/>
    <col min="6" max="6" width="13.88671875" style="15" bestFit="1" customWidth="1"/>
    <col min="7" max="7" width="18.33203125" style="1" bestFit="1" customWidth="1"/>
    <col min="8" max="8" width="11.109375" style="1" customWidth="1"/>
    <col min="9" max="9" width="14.6640625" style="1" customWidth="1"/>
    <col min="10" max="16384" width="8.88671875" style="1"/>
  </cols>
  <sheetData>
    <row r="1" spans="1:9" ht="13.2" customHeight="1" x14ac:dyDescent="0.2">
      <c r="A1" s="40" t="s">
        <v>8</v>
      </c>
      <c r="B1" s="40"/>
      <c r="C1" s="4"/>
      <c r="D1" s="4"/>
      <c r="E1" s="5"/>
      <c r="F1" s="11"/>
      <c r="G1" s="4"/>
      <c r="H1" s="4"/>
      <c r="I1" s="4"/>
    </row>
    <row r="2" spans="1:9" ht="18" customHeight="1" x14ac:dyDescent="0.2">
      <c r="A2" s="4"/>
      <c r="B2" s="39" t="s">
        <v>9</v>
      </c>
      <c r="C2" s="39"/>
      <c r="D2" s="39"/>
      <c r="E2" s="39"/>
      <c r="F2" s="39"/>
      <c r="G2" s="39"/>
      <c r="H2" s="39"/>
      <c r="I2" s="39"/>
    </row>
    <row r="3" spans="1:9" ht="13.2" x14ac:dyDescent="0.2">
      <c r="A3" s="4"/>
      <c r="B3" s="21"/>
      <c r="C3" s="21"/>
      <c r="D3" s="21"/>
      <c r="E3" s="21"/>
      <c r="F3" s="12"/>
      <c r="G3" s="21"/>
      <c r="H3" s="41" t="s">
        <v>11</v>
      </c>
      <c r="I3" s="41"/>
    </row>
    <row r="4" spans="1:9" s="3" customFormat="1" ht="41.25" customHeight="1" x14ac:dyDescent="0.2">
      <c r="A4" s="7" t="s">
        <v>2</v>
      </c>
      <c r="B4" s="7" t="s">
        <v>0</v>
      </c>
      <c r="C4" s="8" t="s">
        <v>3</v>
      </c>
      <c r="D4" s="8" t="s">
        <v>4</v>
      </c>
      <c r="E4" s="9" t="s">
        <v>7</v>
      </c>
      <c r="F4" s="13" t="s">
        <v>10</v>
      </c>
      <c r="G4" s="7" t="s">
        <v>5</v>
      </c>
      <c r="H4" s="7" t="s">
        <v>6</v>
      </c>
      <c r="I4" s="7" t="s">
        <v>1</v>
      </c>
    </row>
    <row r="5" spans="1:9" ht="83.4" customHeight="1" x14ac:dyDescent="0.2">
      <c r="A5" s="7">
        <v>1</v>
      </c>
      <c r="B5" s="10" t="s">
        <v>30</v>
      </c>
      <c r="C5" s="18" t="s">
        <v>31</v>
      </c>
      <c r="D5" s="7" t="s">
        <v>32</v>
      </c>
      <c r="E5" s="17" t="s">
        <v>33</v>
      </c>
      <c r="F5" s="14">
        <v>1628990</v>
      </c>
      <c r="G5" s="28">
        <v>45715</v>
      </c>
      <c r="H5" s="16">
        <v>1628990</v>
      </c>
      <c r="I5" s="10"/>
    </row>
  </sheetData>
  <mergeCells count="3">
    <mergeCell ref="A1:B1"/>
    <mergeCell ref="B2:I2"/>
    <mergeCell ref="H3:I3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商工観光部</vt:lpstr>
      <vt:lpstr>財務部</vt:lpstr>
      <vt:lpstr>総務部</vt:lpstr>
      <vt:lpstr>教育委員会</vt:lpstr>
      <vt:lpstr>健康福祉部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2025-03-18T06:52:23Z</cp:lastPrinted>
  <dcterms:created xsi:type="dcterms:W3CDTF">2017-08-03T01:19:46Z</dcterms:created>
  <dcterms:modified xsi:type="dcterms:W3CDTF">2025-03-18T06:53:19Z</dcterms:modified>
</cp:coreProperties>
</file>