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1" r:id="rId1"/>
    <sheet name="記入例・注意事項" sheetId="2" r:id="rId2"/>
  </sheets>
  <definedNames>
    <definedName name="_xlnm.Print_Area" localSheetId="0">Sheet1!$A$1:$L$64</definedName>
    <definedName name="_xlnm.Print_Area" localSheetId="1">記入例・注意事項!$A$1:$S$64</definedName>
  </definedNames>
  <calcPr calcId="152511"/>
</workbook>
</file>

<file path=xl/calcChain.xml><?xml version="1.0" encoding="utf-8"?>
<calcChain xmlns="http://schemas.openxmlformats.org/spreadsheetml/2006/main">
  <c r="N42" i="1" l="1"/>
  <c r="G62" i="2" l="1"/>
  <c r="J61" i="2"/>
  <c r="J62" i="2" s="1"/>
  <c r="G60" i="2"/>
  <c r="J59" i="2"/>
  <c r="J58" i="2"/>
  <c r="J57" i="2"/>
  <c r="J56" i="2"/>
  <c r="J60" i="2" s="1"/>
  <c r="G54" i="2"/>
  <c r="G55" i="2" s="1"/>
  <c r="G63" i="2" s="1"/>
  <c r="M53" i="2"/>
  <c r="M52" i="2"/>
  <c r="J54" i="2" s="1"/>
  <c r="G51" i="2"/>
  <c r="M50" i="2"/>
  <c r="M49" i="2"/>
  <c r="J51" i="2" s="1"/>
  <c r="G48" i="2"/>
  <c r="N47" i="2"/>
  <c r="N46" i="2"/>
  <c r="N45" i="2"/>
  <c r="N44" i="2"/>
  <c r="N43" i="2"/>
  <c r="J48" i="2" s="1"/>
  <c r="J55" i="2" s="1"/>
  <c r="J63" i="2" s="1"/>
  <c r="G60" i="1" l="1"/>
  <c r="J57" i="1"/>
  <c r="N45" i="1" l="1"/>
  <c r="G51" i="1" l="1"/>
  <c r="G54" i="1"/>
  <c r="J61" i="1" l="1"/>
  <c r="J59" i="1"/>
  <c r="J60" i="1" s="1"/>
  <c r="J58" i="1"/>
  <c r="G62" i="1" l="1"/>
  <c r="J62" i="1"/>
  <c r="J56" i="1"/>
  <c r="M53" i="1"/>
  <c r="M52" i="1"/>
  <c r="M50" i="1"/>
  <c r="M49" i="1"/>
  <c r="N43" i="1"/>
  <c r="N46" i="1"/>
  <c r="N47" i="1"/>
  <c r="N44" i="1"/>
  <c r="J48" i="1" l="1"/>
  <c r="J51" i="1"/>
  <c r="J54" i="1" l="1"/>
  <c r="G48" i="1" l="1"/>
  <c r="G55" i="1" l="1"/>
  <c r="G63" i="1" s="1"/>
  <c r="J55" i="1"/>
  <c r="J63" i="1" s="1"/>
</calcChain>
</file>

<file path=xl/sharedStrings.xml><?xml version="1.0" encoding="utf-8"?>
<sst xmlns="http://schemas.openxmlformats.org/spreadsheetml/2006/main" count="204" uniqueCount="64">
  <si>
    <t>様式第１号別添</t>
    <phoneticPr fontId="1"/>
  </si>
  <si>
    <t>事　業　計　画　書</t>
    <phoneticPr fontId="1"/>
  </si>
  <si>
    <t>１　申請者の概要</t>
    <phoneticPr fontId="1"/>
  </si>
  <si>
    <t>TEL</t>
    <phoneticPr fontId="1"/>
  </si>
  <si>
    <t>創　　業</t>
    <phoneticPr fontId="1"/>
  </si>
  <si>
    <t>担当者</t>
  </si>
  <si>
    <t>FAX</t>
  </si>
  <si>
    <t>従業員数</t>
  </si>
  <si>
    <t>年　　商</t>
  </si>
  <si>
    <t>人</t>
    <rPh sb="0" eb="1">
      <t>ニン</t>
    </rPh>
    <phoneticPr fontId="1"/>
  </si>
  <si>
    <t>円</t>
    <rPh sb="0" eb="1">
      <t>エン</t>
    </rPh>
    <phoneticPr fontId="1"/>
  </si>
  <si>
    <t>資 本 金</t>
  </si>
  <si>
    <t>ア　商品の名称</t>
    <rPh sb="2" eb="4">
      <t>ショウヒン</t>
    </rPh>
    <rPh sb="5" eb="7">
      <t>メイショウ</t>
    </rPh>
    <phoneticPr fontId="1"/>
  </si>
  <si>
    <t>２　申請に係る自社開発商品の説明</t>
    <rPh sb="5" eb="6">
      <t>カカ</t>
    </rPh>
    <rPh sb="7" eb="13">
      <t>ジシャカイハツショウヒン</t>
    </rPh>
    <rPh sb="14" eb="16">
      <t>セツメイ</t>
    </rPh>
    <phoneticPr fontId="1"/>
  </si>
  <si>
    <t>３　誓約事項</t>
    <rPh sb="2" eb="4">
      <t>セイヤク</t>
    </rPh>
    <rPh sb="4" eb="6">
      <t>ジコウ</t>
    </rPh>
    <phoneticPr fontId="1"/>
  </si>
  <si>
    <t>②本申請で補助対象となる経費に関して，国・県・市町村が実施する他の公的補助制度の交付申請をしていません。また，高知市が出展料等を負担する事業ではありません。</t>
    <rPh sb="62" eb="63">
      <t>トウ</t>
    </rPh>
    <rPh sb="68" eb="70">
      <t>ジギョウ</t>
    </rPh>
    <phoneticPr fontId="1"/>
  </si>
  <si>
    <t>イ　製造者</t>
    <rPh sb="2" eb="5">
      <t>セイゾウシャ</t>
    </rPh>
    <phoneticPr fontId="1"/>
  </si>
  <si>
    <t>ウ　販売者</t>
    <rPh sb="2" eb="5">
      <t>ハンバイシャ</t>
    </rPh>
    <phoneticPr fontId="1"/>
  </si>
  <si>
    <t>エ　商品の内容・特徴</t>
    <rPh sb="2" eb="4">
      <t>ショウヒン</t>
    </rPh>
    <rPh sb="5" eb="7">
      <t>ナイヨウ</t>
    </rPh>
    <rPh sb="8" eb="10">
      <t>トクチョウ</t>
    </rPh>
    <phoneticPr fontId="1"/>
  </si>
  <si>
    <t>オ　各種コンクール・表彰における受賞実績</t>
    <rPh sb="2" eb="4">
      <t>カクシュ</t>
    </rPh>
    <rPh sb="10" eb="12">
      <t>ヒョウショウ</t>
    </rPh>
    <rPh sb="16" eb="20">
      <t>ジュショウジッセキ</t>
    </rPh>
    <phoneticPr fontId="1"/>
  </si>
  <si>
    <t>カ　ターゲット</t>
    <phoneticPr fontId="1"/>
  </si>
  <si>
    <t>キ　希望する販売経路</t>
    <rPh sb="2" eb="4">
      <t>キボウ</t>
    </rPh>
    <rPh sb="6" eb="10">
      <t>ハンバイケイロ</t>
    </rPh>
    <phoneticPr fontId="1"/>
  </si>
  <si>
    <t>４　補助対象経費</t>
    <rPh sb="2" eb="4">
      <t>ホジョ</t>
    </rPh>
    <rPh sb="4" eb="6">
      <t>タイショウ</t>
    </rPh>
    <rPh sb="6" eb="8">
      <t>ケイヒ</t>
    </rPh>
    <phoneticPr fontId="1"/>
  </si>
  <si>
    <t>事業区分</t>
    <rPh sb="0" eb="4">
      <t>ジギョウクブン</t>
    </rPh>
    <phoneticPr fontId="1"/>
  </si>
  <si>
    <t>経費内訳</t>
    <rPh sb="0" eb="2">
      <t>ケイヒ</t>
    </rPh>
    <rPh sb="2" eb="4">
      <t>ウチワケ</t>
    </rPh>
    <phoneticPr fontId="1"/>
  </si>
  <si>
    <t>小間料
登録料</t>
    <rPh sb="0" eb="3">
      <t>コマリョウ</t>
    </rPh>
    <rPh sb="4" eb="7">
      <t>トウロクリョウ</t>
    </rPh>
    <phoneticPr fontId="1"/>
  </si>
  <si>
    <t>小間装飾料
コンテンツ作成費等</t>
    <rPh sb="0" eb="5">
      <t>コマソウショクリョウ</t>
    </rPh>
    <rPh sb="11" eb="14">
      <t>サクセイヒ</t>
    </rPh>
    <rPh sb="14" eb="15">
      <t>トウ</t>
    </rPh>
    <phoneticPr fontId="1"/>
  </si>
  <si>
    <t>備品借上料</t>
    <rPh sb="0" eb="4">
      <t>ビヒンカリア</t>
    </rPh>
    <rPh sb="4" eb="5">
      <t>リョウ</t>
    </rPh>
    <phoneticPr fontId="1"/>
  </si>
  <si>
    <t>電気水道使用料</t>
    <rPh sb="0" eb="4">
      <t>デンキスイドウ</t>
    </rPh>
    <rPh sb="4" eb="7">
      <t>シヨウリョウ</t>
    </rPh>
    <phoneticPr fontId="1"/>
  </si>
  <si>
    <t>製品運搬料</t>
    <rPh sb="0" eb="5">
      <t>セイヒンウンパンリョウ</t>
    </rPh>
    <phoneticPr fontId="1"/>
  </si>
  <si>
    <t>小計</t>
    <rPh sb="0" eb="2">
      <t>ショウケイ</t>
    </rPh>
    <phoneticPr fontId="1"/>
  </si>
  <si>
    <t>　以下の項目について誓約します。</t>
    <phoneticPr fontId="1"/>
  </si>
  <si>
    <t>円</t>
    <rPh sb="0" eb="1">
      <t>エン</t>
    </rPh>
    <phoneticPr fontId="1"/>
  </si>
  <si>
    <t>コンテスト申込料</t>
    <rPh sb="5" eb="7">
      <t>モウシコミ</t>
    </rPh>
    <rPh sb="7" eb="8">
      <t>リョウ</t>
    </rPh>
    <phoneticPr fontId="1"/>
  </si>
  <si>
    <t>セミナー受講料</t>
    <rPh sb="4" eb="7">
      <t>ジュコウリョウ</t>
    </rPh>
    <phoneticPr fontId="1"/>
  </si>
  <si>
    <t>合計</t>
    <rPh sb="0" eb="2">
      <t>ゴウケイ</t>
    </rPh>
    <phoneticPr fontId="1"/>
  </si>
  <si>
    <t>広告掲載料</t>
    <rPh sb="0" eb="2">
      <t>コウコク</t>
    </rPh>
    <rPh sb="2" eb="5">
      <t>ケイサイリョウ</t>
    </rPh>
    <phoneticPr fontId="1"/>
  </si>
  <si>
    <t>（単位：円）</t>
    <rPh sb="1" eb="3">
      <t>タンイ</t>
    </rPh>
    <rPh sb="4" eb="5">
      <t>エン</t>
    </rPh>
    <phoneticPr fontId="1"/>
  </si>
  <si>
    <t>（補助金申請額は千円未満切捨て）</t>
    <phoneticPr fontId="1"/>
  </si>
  <si>
    <t>上限額</t>
    <rPh sb="0" eb="3">
      <t>ジョウゲンガク</t>
    </rPh>
    <phoneticPr fontId="1"/>
  </si>
  <si>
    <t>上限額</t>
    <rPh sb="0" eb="2">
      <t>ジョウゲン</t>
    </rPh>
    <rPh sb="2" eb="3">
      <t>ガク</t>
    </rPh>
    <phoneticPr fontId="1"/>
  </si>
  <si>
    <t>宿泊費（２人目）</t>
    <rPh sb="0" eb="3">
      <t>シュクハクヒ</t>
    </rPh>
    <rPh sb="5" eb="7">
      <t>ニンメ</t>
    </rPh>
    <phoneticPr fontId="1"/>
  </si>
  <si>
    <t>交通費（１人目）</t>
    <rPh sb="0" eb="3">
      <t>コウツウヒ</t>
    </rPh>
    <rPh sb="5" eb="7">
      <t>ニンメ</t>
    </rPh>
    <phoneticPr fontId="1"/>
  </si>
  <si>
    <t>宿泊費（１人目）</t>
    <rPh sb="0" eb="3">
      <t>シュクハクヒ</t>
    </rPh>
    <rPh sb="5" eb="7">
      <t>ニンメ</t>
    </rPh>
    <phoneticPr fontId="1"/>
  </si>
  <si>
    <t xml:space="preserve">
外商促進事業</t>
    <rPh sb="5" eb="9">
      <t>ガイショウソクシン</t>
    </rPh>
    <rPh sb="9" eb="11">
      <t>ジギョウ</t>
    </rPh>
    <phoneticPr fontId="1"/>
  </si>
  <si>
    <t>交通費（２人目）</t>
    <rPh sb="0" eb="3">
      <t>コウツウヒ</t>
    </rPh>
    <phoneticPr fontId="1"/>
  </si>
  <si>
    <t>外商促進事業合計</t>
    <rPh sb="0" eb="6">
      <t>ガイショウソクシンジギョウ</t>
    </rPh>
    <rPh sb="6" eb="8">
      <t>ゴウケイ</t>
    </rPh>
    <phoneticPr fontId="1"/>
  </si>
  <si>
    <t>広告掲載事業合計</t>
    <rPh sb="0" eb="6">
      <t>コウコクケイサイジギョウ</t>
    </rPh>
    <rPh sb="6" eb="8">
      <t>ゴウケイ</t>
    </rPh>
    <phoneticPr fontId="1"/>
  </si>
  <si>
    <t>見本市出展事業合計</t>
    <rPh sb="0" eb="3">
      <t>ミホンイチ</t>
    </rPh>
    <rPh sb="3" eb="7">
      <t>シュッテンジギョウ</t>
    </rPh>
    <rPh sb="7" eb="9">
      <t>ゴウケイ</t>
    </rPh>
    <phoneticPr fontId="1"/>
  </si>
  <si>
    <t>上限額　</t>
    <rPh sb="0" eb="3">
      <t>ジョウゲンガク</t>
    </rPh>
    <phoneticPr fontId="1"/>
  </si>
  <si>
    <t>円</t>
    <rPh sb="0" eb="1">
      <t>エン</t>
    </rPh>
    <phoneticPr fontId="1"/>
  </si>
  <si>
    <r>
      <t xml:space="preserve">補助対象経費
</t>
    </r>
    <r>
      <rPr>
        <sz val="10"/>
        <color theme="1"/>
        <rFont val="ＭＳ Ｐゴシック"/>
        <family val="3"/>
        <charset val="128"/>
      </rPr>
      <t>（消費税を除く）</t>
    </r>
    <rPh sb="0" eb="2">
      <t>ホジョ</t>
    </rPh>
    <rPh sb="2" eb="4">
      <t>タイショウ</t>
    </rPh>
    <rPh sb="4" eb="6">
      <t>ケイヒ</t>
    </rPh>
    <rPh sb="8" eb="11">
      <t>ショウヒゼイ</t>
    </rPh>
    <rPh sb="12" eb="13">
      <t>ノゾ</t>
    </rPh>
    <phoneticPr fontId="1"/>
  </si>
  <si>
    <r>
      <t xml:space="preserve">補助金申請額
</t>
    </r>
    <r>
      <rPr>
        <sz val="6"/>
        <color theme="1"/>
        <rFont val="ＭＳ Ｐゴシック"/>
        <family val="3"/>
        <charset val="128"/>
      </rPr>
      <t>（補助対象経費の２分の１の額）</t>
    </r>
    <rPh sb="0" eb="6">
      <t>ホジョキンシンセイガク</t>
    </rPh>
    <rPh sb="8" eb="14">
      <t>ホジョタイショウケイヒ</t>
    </rPh>
    <rPh sb="16" eb="17">
      <t>ブン</t>
    </rPh>
    <rPh sb="20" eb="21">
      <t>ガク</t>
    </rPh>
    <phoneticPr fontId="1"/>
  </si>
  <si>
    <t>MAIL</t>
    <phoneticPr fontId="1"/>
  </si>
  <si>
    <t>栄養成分検査料等</t>
    <rPh sb="0" eb="7">
      <t>エイヨウセイブンケンサリョウ</t>
    </rPh>
    <rPh sb="7" eb="8">
      <t>トウ</t>
    </rPh>
    <phoneticPr fontId="1"/>
  </si>
  <si>
    <r>
      <t xml:space="preserve">
広告掲載事業
</t>
    </r>
    <r>
      <rPr>
        <sz val="6"/>
        <color theme="1"/>
        <rFont val="ＭＳ Ｐゴシック"/>
        <family val="3"/>
        <charset val="128"/>
      </rPr>
      <t xml:space="preserve">
</t>
    </r>
    <rPh sb="1" eb="3">
      <t>コウコク</t>
    </rPh>
    <rPh sb="3" eb="5">
      <t>ケイサイ</t>
    </rPh>
    <rPh sb="5" eb="7">
      <t>ジギョウ</t>
    </rPh>
    <phoneticPr fontId="1"/>
  </si>
  <si>
    <t>①本補助金の対象となる事業は，申請年度の４月１日以降に開始したものです。</t>
    <rPh sb="15" eb="19">
      <t>シンセイネンド</t>
    </rPh>
    <phoneticPr fontId="1"/>
  </si>
  <si>
    <t>④本補助金に係る帳簿及び関係書類については補助事業の完了した年度の翌年度から起算して５年間保管するとともに，補助事業により取得し，又は効用の増加した財産のうち処分制限期間を経過しないものに係る関係書類は，当該処分制限期間を経過するまで保管します。</t>
    <phoneticPr fontId="1"/>
  </si>
  <si>
    <t>⑤本補助事業の完了後３か月及び６か月経過したときには，速やかに事業効果報告書を提出します。</t>
    <phoneticPr fontId="1"/>
  </si>
  <si>
    <t>⑥その他，高知市販路拡大サポート事業費補助金交付要綱及び同要領を遵守します。</t>
    <phoneticPr fontId="1"/>
  </si>
  <si>
    <t>③クレジットカードで補助対象経費を支払い，引落しが完了しない等の理由により補助対象外となった場合は，速やかに補助金を返還します。</t>
    <rPh sb="10" eb="16">
      <t>ホジョタイショウケイヒ</t>
    </rPh>
    <rPh sb="17" eb="19">
      <t>シハラ</t>
    </rPh>
    <rPh sb="21" eb="23">
      <t>ヒキオト</t>
    </rPh>
    <rPh sb="25" eb="27">
      <t>カンリョウ</t>
    </rPh>
    <rPh sb="30" eb="31">
      <t>トウ</t>
    </rPh>
    <rPh sb="32" eb="34">
      <t>リユウ</t>
    </rPh>
    <rPh sb="37" eb="42">
      <t>ホジョタイショウガイ</t>
    </rPh>
    <rPh sb="46" eb="48">
      <t>バアイ</t>
    </rPh>
    <rPh sb="50" eb="51">
      <t>スミ</t>
    </rPh>
    <rPh sb="54" eb="57">
      <t>ホジョキン</t>
    </rPh>
    <rPh sb="58" eb="60">
      <t>ヘンカン</t>
    </rPh>
    <phoneticPr fontId="1"/>
  </si>
  <si>
    <t>広報物等改良費</t>
    <rPh sb="0" eb="3">
      <t>コウホウブツ</t>
    </rPh>
    <rPh sb="3" eb="4">
      <t>ナド</t>
    </rPh>
    <rPh sb="4" eb="6">
      <t>カイリョウ</t>
    </rPh>
    <rPh sb="6" eb="7">
      <t>ヒ</t>
    </rPh>
    <phoneticPr fontId="1"/>
  </si>
  <si>
    <r>
      <t xml:space="preserve">
見本市出展事業
</t>
    </r>
    <r>
      <rPr>
        <sz val="6"/>
        <color theme="1"/>
        <rFont val="ＭＳ Ｐゴシック"/>
        <family val="3"/>
        <charset val="128"/>
      </rPr>
      <t xml:space="preserve">該当する項目に
チェックしてください
※他公共団体等を通じて出展する場合は，チェックをつけてください
</t>
    </r>
    <rPh sb="4" eb="11">
      <t>ミホンイチシュッテンジギョウ</t>
    </rPh>
    <rPh sb="13" eb="15">
      <t>ガイトウ</t>
    </rPh>
    <rPh sb="17" eb="19">
      <t>コウモク</t>
    </rPh>
    <rPh sb="49" eb="50">
      <t>ホカ</t>
    </rPh>
    <rPh sb="54" eb="55">
      <t>トウ</t>
    </rPh>
    <rPh sb="56" eb="57">
      <t>ツウ</t>
    </rPh>
    <rPh sb="59" eb="61">
      <t>シュッテン</t>
    </rPh>
    <rPh sb="63" eb="65">
      <t>バアイ</t>
    </rPh>
    <phoneticPr fontId="1"/>
  </si>
  <si>
    <t>高知市外商支援課メーリングリストへのアドレス等追加を希望しません。</t>
    <rPh sb="22" eb="23">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</si>
</sst>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 "/>
    <numFmt numFmtId="178" formatCode="0_ "/>
  </numFmts>
  <fonts count="13">
    <font>
      <sz val="11"/>
      <color theme="1"/>
      <name val="ＭＳ Ｐゴシック"/>
      <family val="2"/>
      <scheme val="minor"/>
    </font>
    <font>
      <sz val="6"/>
      <name val="ＭＳ Ｐゴシック"/>
      <family val="3"/>
      <charset val="128"/>
      <scheme val="minor"/>
    </font>
    <font>
      <sz val="11"/>
      <color theme="1"/>
      <name val="ＭＳ 明朝"/>
      <family val="1"/>
      <charset val="128"/>
    </font>
    <font>
      <sz val="8"/>
      <color theme="1"/>
      <name val="ＭＳ 明朝"/>
      <family val="1"/>
      <charset val="128"/>
    </font>
    <font>
      <sz val="9"/>
      <color rgb="FF000000"/>
      <name val="Meiryo UI"/>
      <family val="3"/>
      <charset val="128"/>
    </font>
    <font>
      <sz val="11"/>
      <color theme="1"/>
      <name val="ＭＳ Ｐゴシック"/>
      <family val="3"/>
      <charset val="128"/>
    </font>
    <font>
      <sz val="10.5"/>
      <color theme="1"/>
      <name val="ＭＳ Ｐゴシック"/>
      <family val="3"/>
      <charset val="128"/>
    </font>
    <font>
      <sz val="10"/>
      <color theme="1"/>
      <name val="ＭＳ Ｐゴシック"/>
      <family val="3"/>
      <charset val="128"/>
    </font>
    <font>
      <sz val="6"/>
      <color theme="1"/>
      <name val="ＭＳ Ｐゴシック"/>
      <family val="3"/>
      <charset val="128"/>
    </font>
    <font>
      <sz val="9"/>
      <color theme="1"/>
      <name val="ＭＳ Ｐゴシック"/>
      <family val="3"/>
      <charset val="128"/>
    </font>
    <font>
      <b/>
      <sz val="9"/>
      <color theme="1"/>
      <name val="ＭＳ Ｐゴシック"/>
      <family val="3"/>
      <charset val="128"/>
    </font>
    <font>
      <sz val="9"/>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auto="1"/>
      </right>
      <top style="thin">
        <color indexed="64"/>
      </top>
      <bottom style="hair">
        <color indexed="64"/>
      </bottom>
      <diagonal/>
    </border>
    <border>
      <left/>
      <right style="thin">
        <color auto="1"/>
      </right>
      <top/>
      <bottom style="hair">
        <color indexed="64"/>
      </bottom>
      <diagonal/>
    </border>
    <border>
      <left style="thin">
        <color auto="1"/>
      </left>
      <right style="thin">
        <color auto="1"/>
      </right>
      <top style="hair">
        <color indexed="64"/>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auto="1"/>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auto="1"/>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auto="1"/>
      </left>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auto="1"/>
      </left>
      <right/>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auto="1"/>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s>
  <cellStyleXfs count="1">
    <xf numFmtId="0" fontId="0" fillId="0" borderId="0"/>
  </cellStyleXfs>
  <cellXfs count="156">
    <xf numFmtId="0" fontId="0" fillId="0" borderId="0" xfId="0"/>
    <xf numFmtId="178" fontId="0" fillId="0" borderId="0" xfId="0" applyNumberFormat="1" applyAlignment="1" applyProtection="1">
      <alignment horizontal="left" vertical="center"/>
      <protection locked="0"/>
    </xf>
    <xf numFmtId="178" fontId="0" fillId="0" borderId="0" xfId="0" applyNumberFormat="1" applyBorder="1" applyAlignment="1" applyProtection="1">
      <alignment horizontal="left" vertical="center"/>
      <protection locked="0"/>
    </xf>
    <xf numFmtId="177" fontId="0" fillId="0" borderId="0" xfId="0" applyNumberFormat="1" applyAlignment="1" applyProtection="1">
      <alignment vertical="center"/>
      <protection locked="0"/>
    </xf>
    <xf numFmtId="177" fontId="2" fillId="0" borderId="0" xfId="0" applyNumberFormat="1" applyFont="1" applyBorder="1" applyAlignment="1" applyProtection="1">
      <alignment vertical="center"/>
      <protection locked="0"/>
    </xf>
    <xf numFmtId="0" fontId="5" fillId="0" borderId="0" xfId="0" applyFont="1" applyAlignment="1">
      <alignment vertical="center"/>
    </xf>
    <xf numFmtId="0" fontId="5" fillId="0" borderId="11" xfId="0" applyFont="1" applyBorder="1" applyAlignment="1">
      <alignment vertical="center"/>
    </xf>
    <xf numFmtId="0" fontId="5" fillId="0" borderId="0" xfId="0" applyFont="1" applyBorder="1" applyAlignment="1">
      <alignment vertical="center"/>
    </xf>
    <xf numFmtId="0" fontId="5" fillId="0" borderId="0" xfId="0" applyFont="1" applyAlignment="1" applyProtection="1">
      <alignment vertical="center"/>
      <protection locked="0"/>
    </xf>
    <xf numFmtId="0" fontId="9" fillId="0" borderId="48" xfId="0" applyFont="1" applyBorder="1" applyAlignment="1">
      <alignment horizontal="center" vertical="center"/>
    </xf>
    <xf numFmtId="0" fontId="9" fillId="0" borderId="37" xfId="0" applyFont="1" applyBorder="1" applyAlignment="1">
      <alignment horizontal="center" vertical="center"/>
    </xf>
    <xf numFmtId="0" fontId="9" fillId="0" borderId="9" xfId="0" applyFont="1" applyBorder="1" applyAlignment="1">
      <alignment horizontal="center" vertical="center"/>
    </xf>
    <xf numFmtId="0" fontId="10" fillId="0" borderId="5" xfId="0" applyFont="1" applyBorder="1" applyAlignment="1">
      <alignment horizontal="center" vertical="center"/>
    </xf>
    <xf numFmtId="0" fontId="9" fillId="0" borderId="33" xfId="0" applyFont="1" applyBorder="1" applyAlignment="1">
      <alignment horizontal="center" vertical="center"/>
    </xf>
    <xf numFmtId="0" fontId="10" fillId="0" borderId="58" xfId="0" applyFont="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9" fillId="0" borderId="50" xfId="0" applyFont="1" applyBorder="1" applyAlignment="1">
      <alignment horizontal="center" vertical="center"/>
    </xf>
    <xf numFmtId="0" fontId="9" fillId="0" borderId="46" xfId="0" applyFont="1" applyBorder="1" applyAlignment="1">
      <alignment horizontal="center" vertical="center"/>
    </xf>
    <xf numFmtId="0" fontId="9" fillId="0" borderId="12" xfId="0" applyFont="1" applyBorder="1" applyAlignment="1">
      <alignment horizontal="center" vertical="center"/>
    </xf>
    <xf numFmtId="0" fontId="9" fillId="0" borderId="59" xfId="0" applyFont="1" applyBorder="1" applyAlignment="1">
      <alignment horizontal="center" vertical="center"/>
    </xf>
    <xf numFmtId="0" fontId="10" fillId="2" borderId="26" xfId="0" applyFont="1" applyFill="1" applyBorder="1" applyAlignment="1">
      <alignment horizontal="center" vertical="center"/>
    </xf>
    <xf numFmtId="0" fontId="10" fillId="2" borderId="30" xfId="0" applyFont="1" applyFill="1" applyBorder="1" applyAlignment="1">
      <alignment horizontal="center" vertical="center"/>
    </xf>
    <xf numFmtId="0" fontId="5" fillId="0" borderId="62" xfId="0" applyFont="1" applyBorder="1" applyAlignment="1">
      <alignment vertical="center"/>
    </xf>
    <xf numFmtId="0" fontId="6" fillId="0" borderId="63" xfId="0" applyFont="1" applyBorder="1" applyAlignment="1" applyProtection="1">
      <alignment vertical="center"/>
      <protection locked="0"/>
    </xf>
    <xf numFmtId="0" fontId="5" fillId="0" borderId="48" xfId="0" applyFont="1" applyBorder="1" applyAlignment="1">
      <alignment vertical="center"/>
    </xf>
    <xf numFmtId="0" fontId="5" fillId="0" borderId="37" xfId="0" applyFont="1" applyBorder="1" applyAlignment="1">
      <alignment vertical="center"/>
    </xf>
    <xf numFmtId="0" fontId="0" fillId="0" borderId="0" xfId="0" applyBorder="1"/>
    <xf numFmtId="0" fontId="6" fillId="0" borderId="60" xfId="0" applyFont="1" applyBorder="1" applyAlignment="1">
      <alignment horizontal="distributed" vertical="center" wrapText="1"/>
    </xf>
    <xf numFmtId="0" fontId="6" fillId="0" borderId="42" xfId="0" applyFont="1" applyBorder="1" applyAlignment="1">
      <alignment horizontal="distributed" vertical="center" wrapText="1"/>
    </xf>
    <xf numFmtId="0" fontId="0" fillId="0" borderId="0" xfId="0" applyProtection="1">
      <protection locked="0"/>
    </xf>
    <xf numFmtId="0" fontId="9" fillId="0" borderId="12" xfId="0" applyFont="1" applyBorder="1" applyAlignment="1">
      <alignment horizontal="center" vertical="center"/>
    </xf>
    <xf numFmtId="177" fontId="3" fillId="0" borderId="0" xfId="0" applyNumberFormat="1" applyFont="1" applyBorder="1" applyAlignment="1" applyProtection="1">
      <alignment vertical="center"/>
      <protection locked="0"/>
    </xf>
    <xf numFmtId="177" fontId="0" fillId="0" borderId="0" xfId="0" applyNumberFormat="1" applyFill="1" applyBorder="1" applyAlignment="1" applyProtection="1">
      <alignment vertical="center"/>
      <protection locked="0"/>
    </xf>
    <xf numFmtId="177" fontId="0" fillId="0" borderId="0" xfId="0" applyNumberFormat="1" applyBorder="1" applyAlignment="1" applyProtection="1">
      <alignment vertical="center"/>
      <protection locked="0"/>
    </xf>
    <xf numFmtId="0" fontId="10" fillId="2" borderId="17" xfId="0" applyFont="1" applyFill="1" applyBorder="1" applyAlignment="1">
      <alignment horizontal="center" vertical="center"/>
    </xf>
    <xf numFmtId="177" fontId="5" fillId="0" borderId="0" xfId="0" applyNumberFormat="1" applyFont="1" applyBorder="1" applyAlignment="1" applyProtection="1">
      <alignment vertical="center"/>
      <protection locked="0"/>
    </xf>
    <xf numFmtId="0" fontId="5" fillId="0" borderId="40"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0" xfId="0" applyFont="1" applyAlignment="1">
      <alignment horizontal="center" vertical="center"/>
    </xf>
    <xf numFmtId="0" fontId="5" fillId="0" borderId="44" xfId="0" applyFont="1" applyBorder="1" applyAlignment="1">
      <alignment horizontal="distributed" vertical="center"/>
    </xf>
    <xf numFmtId="0" fontId="5" fillId="0" borderId="42" xfId="0" applyFont="1" applyBorder="1" applyAlignment="1">
      <alignment horizontal="distributed" vertical="center"/>
    </xf>
    <xf numFmtId="0" fontId="6" fillId="0" borderId="43" xfId="0" applyFont="1" applyBorder="1" applyAlignment="1">
      <alignment horizontal="distributed" vertical="center"/>
    </xf>
    <xf numFmtId="0" fontId="6" fillId="0" borderId="60" xfId="0" applyFont="1" applyBorder="1" applyAlignment="1">
      <alignment horizontal="distributed" vertical="center"/>
    </xf>
    <xf numFmtId="176" fontId="5" fillId="0" borderId="42" xfId="0" applyNumberFormat="1" applyFont="1" applyBorder="1" applyAlignment="1" applyProtection="1">
      <alignment horizontal="center" vertical="center"/>
      <protection locked="0"/>
    </xf>
    <xf numFmtId="0" fontId="6" fillId="0" borderId="42" xfId="0" applyFont="1" applyBorder="1" applyAlignment="1" applyProtection="1">
      <alignment horizontal="center" vertical="center" wrapText="1"/>
      <protection locked="0"/>
    </xf>
    <xf numFmtId="0" fontId="6" fillId="0" borderId="61" xfId="0" applyFont="1" applyBorder="1" applyAlignment="1" applyProtection="1">
      <alignment horizontal="center" vertical="center" wrapText="1"/>
      <protection locked="0"/>
    </xf>
    <xf numFmtId="177" fontId="6" fillId="0" borderId="60" xfId="0" applyNumberFormat="1" applyFont="1" applyBorder="1" applyAlignment="1" applyProtection="1">
      <alignment horizontal="right" vertical="center" wrapText="1"/>
      <protection locked="0"/>
    </xf>
    <xf numFmtId="177" fontId="6" fillId="0" borderId="64" xfId="0" applyNumberFormat="1" applyFont="1" applyBorder="1" applyAlignment="1" applyProtection="1">
      <alignment horizontal="right" vertical="center" wrapText="1"/>
      <protection locked="0"/>
    </xf>
    <xf numFmtId="177" fontId="6" fillId="0" borderId="42" xfId="0" applyNumberFormat="1" applyFont="1" applyBorder="1" applyAlignment="1" applyProtection="1">
      <alignment horizontal="right" vertical="center" wrapText="1"/>
      <protection locked="0"/>
    </xf>
    <xf numFmtId="177" fontId="6" fillId="0" borderId="65" xfId="0" applyNumberFormat="1" applyFont="1" applyBorder="1" applyAlignment="1" applyProtection="1">
      <alignment horizontal="right" vertical="center" wrapText="1"/>
      <protection locked="0"/>
    </xf>
    <xf numFmtId="0" fontId="5" fillId="0" borderId="42" xfId="0" applyFont="1" applyBorder="1" applyAlignment="1" applyProtection="1">
      <alignment horizontal="center" vertical="center"/>
      <protection locked="0"/>
    </xf>
    <xf numFmtId="177" fontId="6" fillId="0" borderId="60" xfId="0" applyNumberFormat="1" applyFont="1" applyBorder="1" applyAlignment="1" applyProtection="1">
      <alignment horizontal="right" vertical="center"/>
      <protection locked="0"/>
    </xf>
    <xf numFmtId="177" fontId="6" fillId="0" borderId="64" xfId="0" applyNumberFormat="1" applyFont="1" applyBorder="1" applyAlignment="1" applyProtection="1">
      <alignment horizontal="right" vertical="center"/>
      <protection locked="0"/>
    </xf>
    <xf numFmtId="0" fontId="6" fillId="0" borderId="42" xfId="0" applyFont="1" applyBorder="1" applyAlignment="1" applyProtection="1">
      <alignment horizontal="center" vertical="center"/>
      <protection locked="0"/>
    </xf>
    <xf numFmtId="0" fontId="6" fillId="0" borderId="44" xfId="0" applyFont="1" applyBorder="1" applyAlignment="1">
      <alignment horizontal="distributed" vertical="center"/>
    </xf>
    <xf numFmtId="0" fontId="6" fillId="0" borderId="42" xfId="0" applyFont="1" applyBorder="1" applyAlignment="1">
      <alignment horizontal="distributed"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45" xfId="0" applyFont="1" applyBorder="1" applyAlignment="1" applyProtection="1">
      <alignment horizontal="left" vertical="center" wrapText="1"/>
      <protection locked="0"/>
    </xf>
    <xf numFmtId="0" fontId="5" fillId="0" borderId="3"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1" xfId="0" applyFont="1" applyBorder="1" applyAlignment="1">
      <alignment horizontal="right" vertical="center"/>
    </xf>
    <xf numFmtId="0" fontId="5" fillId="0" borderId="2"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32"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5" fillId="0" borderId="46" xfId="0" applyFont="1" applyBorder="1" applyAlignment="1">
      <alignment horizontal="left" vertical="center"/>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5" fillId="0" borderId="9"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9" fillId="0" borderId="32" xfId="0" applyFont="1" applyBorder="1" applyAlignment="1">
      <alignment horizontal="center" vertical="center" wrapText="1"/>
    </xf>
    <xf numFmtId="0" fontId="9" fillId="0" borderId="32" xfId="0" applyFont="1" applyBorder="1" applyAlignment="1">
      <alignment horizontal="center" vertical="center"/>
    </xf>
    <xf numFmtId="177" fontId="9" fillId="0" borderId="34" xfId="0" applyNumberFormat="1" applyFont="1" applyBorder="1" applyAlignment="1" applyProtection="1">
      <alignment horizontal="right" vertical="center"/>
      <protection locked="0"/>
    </xf>
    <xf numFmtId="177" fontId="9" fillId="0" borderId="35" xfId="0" applyNumberFormat="1" applyFont="1" applyBorder="1" applyAlignment="1" applyProtection="1">
      <alignment horizontal="right" vertical="center"/>
      <protection locked="0"/>
    </xf>
    <xf numFmtId="177" fontId="9" fillId="0" borderId="45" xfId="0" applyNumberFormat="1" applyFont="1" applyBorder="1" applyAlignment="1" applyProtection="1">
      <alignment horizontal="right" vertical="center"/>
      <protection locked="0"/>
    </xf>
    <xf numFmtId="177" fontId="9" fillId="0" borderId="56" xfId="0" applyNumberFormat="1" applyFont="1" applyBorder="1" applyAlignment="1" applyProtection="1">
      <alignment horizontal="right" vertical="center"/>
      <protection locked="0"/>
    </xf>
    <xf numFmtId="177" fontId="10" fillId="0" borderId="1" xfId="0" applyNumberFormat="1" applyFont="1" applyBorder="1" applyAlignment="1">
      <alignment horizontal="right" vertical="center"/>
    </xf>
    <xf numFmtId="177" fontId="10" fillId="0" borderId="4" xfId="0" applyNumberFormat="1" applyFont="1" applyBorder="1" applyAlignment="1">
      <alignment horizontal="right" vertical="center"/>
    </xf>
    <xf numFmtId="0" fontId="9" fillId="0" borderId="49" xfId="0" applyFont="1" applyBorder="1" applyAlignment="1">
      <alignment horizontal="center" vertical="center"/>
    </xf>
    <xf numFmtId="177" fontId="9" fillId="0" borderId="49" xfId="0" applyNumberFormat="1" applyFont="1" applyBorder="1" applyAlignment="1" applyProtection="1">
      <alignment horizontal="right" vertical="center"/>
      <protection locked="0"/>
    </xf>
    <xf numFmtId="177" fontId="9" fillId="0" borderId="3" xfId="0" applyNumberFormat="1" applyFont="1" applyBorder="1" applyAlignment="1" applyProtection="1">
      <alignment horizontal="right" vertical="center"/>
      <protection locked="0"/>
    </xf>
    <xf numFmtId="0" fontId="10" fillId="0" borderId="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 xfId="0" applyFont="1" applyBorder="1" applyAlignment="1">
      <alignment horizontal="center" vertical="center" wrapText="1"/>
    </xf>
    <xf numFmtId="0" fontId="10" fillId="2" borderId="14" xfId="0" applyFont="1" applyFill="1" applyBorder="1" applyAlignment="1">
      <alignment horizontal="center" vertical="center" shrinkToFit="1"/>
    </xf>
    <xf numFmtId="0" fontId="10" fillId="2" borderId="15" xfId="0" applyFont="1" applyFill="1" applyBorder="1" applyAlignment="1">
      <alignment horizontal="center" vertical="center" shrinkToFit="1"/>
    </xf>
    <xf numFmtId="0" fontId="9" fillId="0" borderId="34" xfId="0" applyFont="1" applyBorder="1" applyAlignment="1">
      <alignment horizontal="center" vertical="center" wrapText="1"/>
    </xf>
    <xf numFmtId="0" fontId="9" fillId="0" borderId="34" xfId="0" applyFont="1" applyBorder="1" applyAlignment="1">
      <alignment horizontal="center" vertical="center"/>
    </xf>
    <xf numFmtId="0" fontId="9" fillId="0" borderId="45" xfId="0" applyFont="1" applyBorder="1" applyAlignment="1">
      <alignment horizontal="center" vertical="center"/>
    </xf>
    <xf numFmtId="0" fontId="9" fillId="0" borderId="45" xfId="0" applyFont="1" applyBorder="1" applyAlignment="1">
      <alignment horizontal="center" vertical="center" wrapText="1"/>
    </xf>
    <xf numFmtId="177" fontId="10" fillId="2" borderId="28" xfId="0" applyNumberFormat="1" applyFont="1" applyFill="1" applyBorder="1" applyAlignment="1">
      <alignment horizontal="right" vertical="center"/>
    </xf>
    <xf numFmtId="177" fontId="10" fillId="2" borderId="25" xfId="0" applyNumberFormat="1" applyFont="1" applyFill="1" applyBorder="1" applyAlignment="1">
      <alignment horizontal="right" vertical="center"/>
    </xf>
    <xf numFmtId="177" fontId="10" fillId="2" borderId="15" xfId="0" applyNumberFormat="1" applyFont="1" applyFill="1" applyBorder="1" applyAlignment="1">
      <alignment horizontal="right" vertical="center"/>
    </xf>
    <xf numFmtId="177" fontId="10" fillId="2" borderId="16" xfId="0" applyNumberFormat="1" applyFont="1" applyFill="1" applyBorder="1" applyAlignment="1">
      <alignment horizontal="right" vertical="center"/>
    </xf>
    <xf numFmtId="177" fontId="9" fillId="0" borderId="2" xfId="0" applyNumberFormat="1" applyFont="1" applyBorder="1" applyAlignment="1" applyProtection="1">
      <alignment horizontal="right" vertical="center"/>
      <protection locked="0"/>
    </xf>
    <xf numFmtId="177" fontId="9" fillId="0" borderId="10" xfId="0" applyNumberFormat="1" applyFont="1" applyBorder="1" applyAlignment="1" applyProtection="1">
      <alignment horizontal="right" vertical="center"/>
      <protection locked="0"/>
    </xf>
    <xf numFmtId="177" fontId="9" fillId="0" borderId="51" xfId="0" applyNumberFormat="1" applyFont="1" applyBorder="1" applyAlignment="1" applyProtection="1">
      <alignment horizontal="right" vertical="center"/>
      <protection locked="0"/>
    </xf>
    <xf numFmtId="177" fontId="9" fillId="0" borderId="52" xfId="0" applyNumberFormat="1" applyFont="1" applyBorder="1" applyAlignment="1" applyProtection="1">
      <alignment horizontal="right" vertical="center"/>
      <protection locked="0"/>
    </xf>
    <xf numFmtId="177" fontId="9" fillId="0" borderId="52" xfId="0" applyNumberFormat="1" applyFont="1" applyBorder="1" applyAlignment="1">
      <alignment horizontal="right" vertical="center"/>
    </xf>
    <xf numFmtId="177" fontId="9" fillId="0" borderId="53" xfId="0" applyNumberFormat="1" applyFont="1" applyBorder="1" applyAlignment="1">
      <alignment horizontal="right" vertical="center"/>
    </xf>
    <xf numFmtId="177" fontId="9" fillId="0" borderId="35" xfId="0" applyNumberFormat="1" applyFont="1" applyBorder="1" applyAlignment="1">
      <alignment horizontal="right" vertical="center"/>
    </xf>
    <xf numFmtId="177" fontId="9" fillId="0" borderId="36" xfId="0" applyNumberFormat="1" applyFont="1" applyBorder="1" applyAlignment="1">
      <alignment horizontal="right" vertical="center"/>
    </xf>
    <xf numFmtId="177" fontId="10" fillId="0" borderId="31" xfId="0" applyNumberFormat="1" applyFont="1" applyBorder="1" applyAlignment="1">
      <alignment horizontal="right" vertical="center"/>
    </xf>
    <xf numFmtId="177" fontId="10" fillId="0" borderId="57" xfId="0" applyNumberFormat="1" applyFont="1" applyBorder="1" applyAlignment="1">
      <alignment horizontal="right" vertical="center"/>
    </xf>
    <xf numFmtId="177" fontId="9" fillId="0" borderId="54" xfId="0" applyNumberFormat="1" applyFont="1" applyBorder="1" applyAlignment="1">
      <alignment horizontal="right" vertical="center"/>
    </xf>
    <xf numFmtId="177" fontId="9" fillId="0" borderId="55" xfId="0" applyNumberFormat="1" applyFont="1" applyBorder="1" applyAlignment="1">
      <alignment horizontal="right" vertical="center"/>
    </xf>
    <xf numFmtId="177" fontId="9" fillId="0" borderId="56" xfId="0" applyNumberFormat="1" applyFont="1" applyBorder="1" applyAlignment="1">
      <alignment horizontal="right" vertical="center"/>
    </xf>
    <xf numFmtId="177" fontId="9" fillId="0" borderId="66" xfId="0" applyNumberFormat="1" applyFont="1" applyBorder="1" applyAlignment="1">
      <alignment horizontal="right" vertical="center"/>
    </xf>
    <xf numFmtId="0" fontId="5" fillId="0" borderId="25" xfId="0" applyFont="1" applyBorder="1" applyAlignment="1">
      <alignment horizontal="right"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10" fillId="2" borderId="29" xfId="0" applyFont="1" applyFill="1" applyBorder="1" applyAlignment="1">
      <alignment horizontal="center" vertical="center" shrinkToFit="1"/>
    </xf>
    <xf numFmtId="0" fontId="10" fillId="2" borderId="26" xfId="0" applyFont="1" applyFill="1" applyBorder="1" applyAlignment="1">
      <alignment horizontal="center" vertical="center" shrinkToFit="1"/>
    </xf>
    <xf numFmtId="0" fontId="5" fillId="0" borderId="6" xfId="0" applyFont="1" applyBorder="1" applyAlignment="1" applyProtection="1">
      <alignment horizontal="center" vertical="top" wrapText="1"/>
      <protection locked="0"/>
    </xf>
    <xf numFmtId="0" fontId="5" fillId="0" borderId="7" xfId="0" applyFont="1" applyBorder="1" applyAlignment="1" applyProtection="1">
      <alignment horizontal="center" vertical="top" wrapText="1"/>
      <protection locked="0"/>
    </xf>
    <xf numFmtId="0" fontId="5" fillId="0" borderId="3" xfId="0" applyFont="1" applyBorder="1" applyAlignment="1" applyProtection="1">
      <alignment horizontal="center" vertical="top" wrapText="1"/>
      <protection locked="0"/>
    </xf>
    <xf numFmtId="0" fontId="5" fillId="0" borderId="0" xfId="0" applyFont="1" applyBorder="1" applyAlignment="1" applyProtection="1">
      <alignment horizontal="center" vertical="top" wrapText="1"/>
      <protection locked="0"/>
    </xf>
    <xf numFmtId="0" fontId="11" fillId="0" borderId="2" xfId="0" applyFont="1" applyBorder="1" applyAlignment="1">
      <alignment horizontal="center" vertical="center"/>
    </xf>
    <xf numFmtId="0" fontId="9" fillId="0" borderId="2" xfId="0" applyFont="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17" xfId="0" applyFont="1" applyFill="1" applyBorder="1" applyAlignment="1">
      <alignment horizontal="center" vertical="center"/>
    </xf>
    <xf numFmtId="177" fontId="9" fillId="0" borderId="2" xfId="0" applyNumberFormat="1" applyFont="1" applyBorder="1" applyAlignment="1">
      <alignment horizontal="right" vertical="center"/>
    </xf>
    <xf numFmtId="177" fontId="9" fillId="0" borderId="10" xfId="0" applyNumberFormat="1" applyFont="1" applyBorder="1" applyAlignment="1">
      <alignment horizontal="right" vertical="center"/>
    </xf>
    <xf numFmtId="0" fontId="5" fillId="0" borderId="8" xfId="0" applyFont="1" applyBorder="1" applyAlignment="1" applyProtection="1">
      <alignment horizontal="center" vertical="top" wrapText="1"/>
      <protection locked="0"/>
    </xf>
    <xf numFmtId="0" fontId="5" fillId="0" borderId="9" xfId="0" applyFont="1" applyBorder="1" applyAlignment="1" applyProtection="1">
      <alignment horizontal="center" vertical="top" wrapText="1"/>
      <protection locked="0"/>
    </xf>
    <xf numFmtId="0" fontId="5" fillId="0" borderId="10" xfId="0" applyFont="1" applyBorder="1" applyAlignment="1" applyProtection="1">
      <alignment horizontal="center" vertical="top" wrapText="1"/>
      <protection locked="0"/>
    </xf>
    <xf numFmtId="0" fontId="5" fillId="0" borderId="11" xfId="0" applyFont="1" applyBorder="1" applyAlignment="1" applyProtection="1">
      <alignment horizontal="center" vertical="top" wrapText="1"/>
      <protection locked="0"/>
    </xf>
    <xf numFmtId="177" fontId="9" fillId="0" borderId="32" xfId="0" applyNumberFormat="1" applyFont="1" applyBorder="1" applyAlignment="1" applyProtection="1">
      <alignment horizontal="right" vertical="center"/>
      <protection locked="0"/>
    </xf>
    <xf numFmtId="177" fontId="9" fillId="0" borderId="47" xfId="0" applyNumberFormat="1" applyFont="1" applyBorder="1" applyAlignment="1" applyProtection="1">
      <alignment horizontal="right" vertical="center"/>
      <protection locked="0"/>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3" xfId="0" applyFont="1" applyBorder="1" applyAlignment="1">
      <alignment horizontal="center" vertical="top" wrapText="1"/>
    </xf>
    <xf numFmtId="0" fontId="5" fillId="0" borderId="0" xfId="0" applyFont="1" applyBorder="1" applyAlignment="1">
      <alignment horizontal="center" vertical="top" wrapText="1"/>
    </xf>
    <xf numFmtId="0" fontId="5" fillId="0" borderId="10" xfId="0" applyFont="1" applyBorder="1" applyAlignment="1">
      <alignment horizontal="center" vertical="top" wrapText="1"/>
    </xf>
    <xf numFmtId="0" fontId="5" fillId="0" borderId="11" xfId="0" applyFont="1" applyBorder="1" applyAlignment="1">
      <alignment horizontal="center" vertical="top" wrapText="1"/>
    </xf>
    <xf numFmtId="0" fontId="10" fillId="0" borderId="31" xfId="0" applyFont="1" applyBorder="1" applyAlignment="1">
      <alignment horizontal="center" vertical="center"/>
    </xf>
    <xf numFmtId="0" fontId="9" fillId="0" borderId="51" xfId="0" applyFont="1" applyBorder="1" applyAlignment="1">
      <alignment horizontal="center" vertical="center" wrapText="1"/>
    </xf>
    <xf numFmtId="0" fontId="9" fillId="0" borderId="51" xfId="0" applyFont="1" applyBorder="1" applyAlignment="1">
      <alignment horizontal="center" vertical="center"/>
    </xf>
    <xf numFmtId="0" fontId="12" fillId="0" borderId="45"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Medium9"/>
  <colors>
    <mruColors>
      <color rgb="FFCCEC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M$46"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M$44" noThreeD="1"/>
</file>

<file path=xl/ctrlProps/ctrlProp2.xml><?xml version="1.0" encoding="utf-8"?>
<formControlPr xmlns="http://schemas.microsoft.com/office/spreadsheetml/2009/9/main" objectType="CheckBox" fmlaLink="$M$43" noThreeD="1"/>
</file>

<file path=xl/ctrlProps/ctrlProp3.xml><?xml version="1.0" encoding="utf-8"?>
<formControlPr xmlns="http://schemas.microsoft.com/office/spreadsheetml/2009/9/main" objectType="CheckBox" fmlaLink="$M$45" noThreeD="1"/>
</file>

<file path=xl/ctrlProps/ctrlProp4.xml><?xml version="1.0" encoding="utf-8"?>
<formControlPr xmlns="http://schemas.microsoft.com/office/spreadsheetml/2009/9/main" objectType="CheckBox" fmlaLink="$M$46"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M$44"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M$43" noThreeD="1"/>
</file>

<file path=xl/ctrlProps/ctrlProp9.xml><?xml version="1.0" encoding="utf-8"?>
<formControlPr xmlns="http://schemas.microsoft.com/office/spreadsheetml/2009/9/main" objectType="CheckBox" fmlaLink="$M$45"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xdr:colOff>
          <xdr:row>32</xdr:row>
          <xdr:rowOff>30480</xdr:rowOff>
        </xdr:from>
        <xdr:to>
          <xdr:col>2</xdr:col>
          <xdr:colOff>53340</xdr:colOff>
          <xdr:row>32</xdr:row>
          <xdr:rowOff>289560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30480</xdr:rowOff>
        </xdr:from>
        <xdr:to>
          <xdr:col>3</xdr:col>
          <xdr:colOff>205740</xdr:colOff>
          <xdr:row>45</xdr:row>
          <xdr:rowOff>342900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対面式見本市(国内)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46</xdr:row>
          <xdr:rowOff>182880</xdr:rowOff>
        </xdr:from>
        <xdr:to>
          <xdr:col>3</xdr:col>
          <xdr:colOff>99060</xdr:colOff>
          <xdr:row>47</xdr:row>
          <xdr:rowOff>15240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オンライン見本市</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47</xdr:row>
          <xdr:rowOff>91440</xdr:rowOff>
        </xdr:from>
        <xdr:to>
          <xdr:col>2</xdr:col>
          <xdr:colOff>647700</xdr:colOff>
          <xdr:row>48</xdr:row>
          <xdr:rowOff>373380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他公共団体等を通じての出展</a:t>
              </a:r>
            </a:p>
          </xdr:txBody>
        </xdr:sp>
        <xdr:clientData fLocksWithSheet="0"/>
      </xdr:twoCellAnchor>
    </mc:Choice>
    <mc:Fallback/>
  </mc:AlternateContent>
  <xdr:twoCellAnchor>
    <xdr:from>
      <xdr:col>1</xdr:col>
      <xdr:colOff>59615</xdr:colOff>
      <xdr:row>47</xdr:row>
      <xdr:rowOff>225463</xdr:rowOff>
    </xdr:from>
    <xdr:to>
      <xdr:col>3</xdr:col>
      <xdr:colOff>158675</xdr:colOff>
      <xdr:row>48</xdr:row>
      <xdr:rowOff>248324</xdr:rowOff>
    </xdr:to>
    <xdr:sp macro="" textlink="">
      <xdr:nvSpPr>
        <xdr:cNvPr id="2" name="大かっこ 1"/>
        <xdr:cNvSpPr/>
      </xdr:nvSpPr>
      <xdr:spPr>
        <a:xfrm>
          <a:off x="364415" y="13071887"/>
          <a:ext cx="1130001" cy="43523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9</xdr:row>
          <xdr:rowOff>0</xdr:rowOff>
        </xdr:from>
        <xdr:to>
          <xdr:col>2</xdr:col>
          <xdr:colOff>60960</xdr:colOff>
          <xdr:row>9</xdr:row>
          <xdr:rowOff>251460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289560</xdr:rowOff>
        </xdr:from>
        <xdr:to>
          <xdr:col>3</xdr:col>
          <xdr:colOff>68580</xdr:colOff>
          <xdr:row>46</xdr:row>
          <xdr:rowOff>182880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対面式見本市(海外)</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xdr:colOff>
          <xdr:row>32</xdr:row>
          <xdr:rowOff>30480</xdr:rowOff>
        </xdr:from>
        <xdr:to>
          <xdr:col>2</xdr:col>
          <xdr:colOff>53340</xdr:colOff>
          <xdr:row>32</xdr:row>
          <xdr:rowOff>289560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30480</xdr:rowOff>
        </xdr:from>
        <xdr:to>
          <xdr:col>3</xdr:col>
          <xdr:colOff>205740</xdr:colOff>
          <xdr:row>45</xdr:row>
          <xdr:rowOff>342900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対面式見本市(国内)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46</xdr:row>
          <xdr:rowOff>182880</xdr:rowOff>
        </xdr:from>
        <xdr:to>
          <xdr:col>3</xdr:col>
          <xdr:colOff>99060</xdr:colOff>
          <xdr:row>47</xdr:row>
          <xdr:rowOff>15240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オンライン見本市</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47</xdr:row>
          <xdr:rowOff>91440</xdr:rowOff>
        </xdr:from>
        <xdr:to>
          <xdr:col>2</xdr:col>
          <xdr:colOff>647700</xdr:colOff>
          <xdr:row>48</xdr:row>
          <xdr:rowOff>373380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他公共団体等を通じての出展</a:t>
              </a:r>
            </a:p>
          </xdr:txBody>
        </xdr:sp>
        <xdr:clientData fLocksWithSheet="0"/>
      </xdr:twoCellAnchor>
    </mc:Choice>
    <mc:Fallback/>
  </mc:AlternateContent>
  <xdr:twoCellAnchor>
    <xdr:from>
      <xdr:col>1</xdr:col>
      <xdr:colOff>59615</xdr:colOff>
      <xdr:row>47</xdr:row>
      <xdr:rowOff>225463</xdr:rowOff>
    </xdr:from>
    <xdr:to>
      <xdr:col>3</xdr:col>
      <xdr:colOff>158675</xdr:colOff>
      <xdr:row>48</xdr:row>
      <xdr:rowOff>248324</xdr:rowOff>
    </xdr:to>
    <xdr:sp macro="" textlink="">
      <xdr:nvSpPr>
        <xdr:cNvPr id="6" name="大かっこ 5"/>
        <xdr:cNvSpPr/>
      </xdr:nvSpPr>
      <xdr:spPr>
        <a:xfrm>
          <a:off x="364415" y="13476643"/>
          <a:ext cx="1127760" cy="43434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9</xdr:row>
          <xdr:rowOff>0</xdr:rowOff>
        </xdr:from>
        <xdr:to>
          <xdr:col>2</xdr:col>
          <xdr:colOff>60960</xdr:colOff>
          <xdr:row>9</xdr:row>
          <xdr:rowOff>251460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289560</xdr:rowOff>
        </xdr:from>
        <xdr:to>
          <xdr:col>3</xdr:col>
          <xdr:colOff>68580</xdr:colOff>
          <xdr:row>46</xdr:row>
          <xdr:rowOff>182880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対面式見本市(海外)</a:t>
              </a:r>
            </a:p>
          </xdr:txBody>
        </xdr:sp>
        <xdr:clientData fLocksWithSheet="0"/>
      </xdr:twoCellAnchor>
    </mc:Choice>
    <mc:Fallback/>
  </mc:AlternateContent>
  <xdr:twoCellAnchor>
    <xdr:from>
      <xdr:col>5</xdr:col>
      <xdr:colOff>510988</xdr:colOff>
      <xdr:row>41</xdr:row>
      <xdr:rowOff>367553</xdr:rowOff>
    </xdr:from>
    <xdr:to>
      <xdr:col>8</xdr:col>
      <xdr:colOff>53788</xdr:colOff>
      <xdr:row>47</xdr:row>
      <xdr:rowOff>8964</xdr:rowOff>
    </xdr:to>
    <xdr:sp macro="" textlink="">
      <xdr:nvSpPr>
        <xdr:cNvPr id="5" name="角丸四角形 4"/>
        <xdr:cNvSpPr/>
      </xdr:nvSpPr>
      <xdr:spPr>
        <a:xfrm>
          <a:off x="2671482" y="11196918"/>
          <a:ext cx="1344706" cy="2115670"/>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rgbClr val="FF0000"/>
            </a:solidFill>
          </a:endParaRPr>
        </a:p>
      </xdr:txBody>
    </xdr:sp>
    <xdr:clientData/>
  </xdr:twoCellAnchor>
  <xdr:twoCellAnchor>
    <xdr:from>
      <xdr:col>5</xdr:col>
      <xdr:colOff>528916</xdr:colOff>
      <xdr:row>48</xdr:row>
      <xdr:rowOff>0</xdr:rowOff>
    </xdr:from>
    <xdr:to>
      <xdr:col>8</xdr:col>
      <xdr:colOff>71716</xdr:colOff>
      <xdr:row>50</xdr:row>
      <xdr:rowOff>0</xdr:rowOff>
    </xdr:to>
    <xdr:sp macro="" textlink="">
      <xdr:nvSpPr>
        <xdr:cNvPr id="13" name="角丸四角形 12"/>
        <xdr:cNvSpPr/>
      </xdr:nvSpPr>
      <xdr:spPr>
        <a:xfrm>
          <a:off x="2689410" y="13716000"/>
          <a:ext cx="1344706" cy="824753"/>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510987</xdr:colOff>
      <xdr:row>51</xdr:row>
      <xdr:rowOff>8965</xdr:rowOff>
    </xdr:from>
    <xdr:to>
      <xdr:col>8</xdr:col>
      <xdr:colOff>53787</xdr:colOff>
      <xdr:row>53</xdr:row>
      <xdr:rowOff>8965</xdr:rowOff>
    </xdr:to>
    <xdr:sp macro="" textlink="">
      <xdr:nvSpPr>
        <xdr:cNvPr id="14" name="角丸四角形 13"/>
        <xdr:cNvSpPr/>
      </xdr:nvSpPr>
      <xdr:spPr>
        <a:xfrm>
          <a:off x="2671481" y="14962094"/>
          <a:ext cx="1344706" cy="824753"/>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510987</xdr:colOff>
      <xdr:row>54</xdr:row>
      <xdr:rowOff>358588</xdr:rowOff>
    </xdr:from>
    <xdr:to>
      <xdr:col>8</xdr:col>
      <xdr:colOff>53787</xdr:colOff>
      <xdr:row>59</xdr:row>
      <xdr:rowOff>44824</xdr:rowOff>
    </xdr:to>
    <xdr:sp macro="" textlink="">
      <xdr:nvSpPr>
        <xdr:cNvPr id="15" name="角丸四角形 14"/>
        <xdr:cNvSpPr/>
      </xdr:nvSpPr>
      <xdr:spPr>
        <a:xfrm>
          <a:off x="2671481" y="16548847"/>
          <a:ext cx="1344706" cy="1748118"/>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510987</xdr:colOff>
      <xdr:row>59</xdr:row>
      <xdr:rowOff>385479</xdr:rowOff>
    </xdr:from>
    <xdr:to>
      <xdr:col>8</xdr:col>
      <xdr:colOff>53787</xdr:colOff>
      <xdr:row>61</xdr:row>
      <xdr:rowOff>44820</xdr:rowOff>
    </xdr:to>
    <xdr:sp macro="" textlink="">
      <xdr:nvSpPr>
        <xdr:cNvPr id="16" name="角丸四角形 15"/>
        <xdr:cNvSpPr/>
      </xdr:nvSpPr>
      <xdr:spPr>
        <a:xfrm>
          <a:off x="2671481" y="18637620"/>
          <a:ext cx="1344706" cy="484094"/>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17929</xdr:colOff>
      <xdr:row>42</xdr:row>
      <xdr:rowOff>116540</xdr:rowOff>
    </xdr:from>
    <xdr:to>
      <xdr:col>11</xdr:col>
      <xdr:colOff>188259</xdr:colOff>
      <xdr:row>44</xdr:row>
      <xdr:rowOff>188259</xdr:rowOff>
    </xdr:to>
    <xdr:sp macro="" textlink="">
      <xdr:nvSpPr>
        <xdr:cNvPr id="2063" name="四角形吹き出し 2062"/>
        <xdr:cNvSpPr/>
      </xdr:nvSpPr>
      <xdr:spPr>
        <a:xfrm>
          <a:off x="4258235" y="11358281"/>
          <a:ext cx="1443318" cy="896472"/>
        </a:xfrm>
        <a:prstGeom prst="wedgeRectCallout">
          <a:avLst>
            <a:gd name="adj1" fmla="val -64932"/>
            <a:gd name="adj2" fmla="val 6832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rgbClr val="FF0000"/>
            </a:solidFill>
          </a:endParaRPr>
        </a:p>
        <a:p>
          <a:pPr algn="l"/>
          <a:r>
            <a:rPr kumimoji="1" lang="ja-JP" altLang="en-US" sz="1100">
              <a:solidFill>
                <a:srgbClr val="FF0000"/>
              </a:solidFill>
            </a:rPr>
            <a:t>　　　　　　　　　</a:t>
          </a:r>
          <a:r>
            <a:rPr kumimoji="1" lang="ja-JP" altLang="en-US" sz="1100">
              <a:solidFill>
                <a:srgbClr val="FF0000"/>
              </a:solidFill>
              <a:latin typeface="BIZ UDPゴシック" panose="020B0400000000000000" pitchFamily="50" charset="-128"/>
              <a:ea typeface="BIZ UDPゴシック" panose="020B0400000000000000" pitchFamily="50" charset="-128"/>
            </a:rPr>
            <a:t>内は</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消費税抜きの金額を記載してください</a:t>
          </a:r>
        </a:p>
      </xdr:txBody>
    </xdr:sp>
    <xdr:clientData/>
  </xdr:twoCellAnchor>
  <xdr:twoCellAnchor>
    <xdr:from>
      <xdr:col>9</xdr:col>
      <xdr:colOff>53787</xdr:colOff>
      <xdr:row>46</xdr:row>
      <xdr:rowOff>259976</xdr:rowOff>
    </xdr:from>
    <xdr:to>
      <xdr:col>11</xdr:col>
      <xdr:colOff>224117</xdr:colOff>
      <xdr:row>48</xdr:row>
      <xdr:rowOff>125507</xdr:rowOff>
    </xdr:to>
    <xdr:sp macro="" textlink="">
      <xdr:nvSpPr>
        <xdr:cNvPr id="53" name="四角形吹き出し 52"/>
        <xdr:cNvSpPr/>
      </xdr:nvSpPr>
      <xdr:spPr>
        <a:xfrm>
          <a:off x="4294093" y="13151223"/>
          <a:ext cx="1443318" cy="690284"/>
        </a:xfrm>
        <a:prstGeom prst="wedgeRectCallout">
          <a:avLst>
            <a:gd name="adj1" fmla="val -64932"/>
            <a:gd name="adj2" fmla="val 6832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BIZ UDPゴシック" panose="020B0400000000000000" pitchFamily="50" charset="-128"/>
              <a:ea typeface="BIZ UDPゴシック" panose="020B0400000000000000" pitchFamily="50" charset="-128"/>
              <a:cs typeface="+mn-cs"/>
            </a:rPr>
            <a:t>パック料金は上段（交通費）にまとめて記載</a:t>
          </a:r>
          <a:endParaRPr lang="ja-JP" altLang="ja-JP">
            <a:solidFill>
              <a:srgbClr val="FF0000"/>
            </a:solidFill>
            <a:effectLst/>
            <a:latin typeface="BIZ UDPゴシック" panose="020B0400000000000000" pitchFamily="50" charset="-128"/>
            <a:ea typeface="BIZ UDPゴシック" panose="020B0400000000000000" pitchFamily="50" charset="-128"/>
          </a:endParaRPr>
        </a:p>
        <a:p>
          <a:pPr algn="l"/>
          <a:endParaRPr kumimoji="1" lang="ja-JP" altLang="en-US" sz="1100">
            <a:solidFill>
              <a:srgbClr val="FF0000"/>
            </a:solidFill>
          </a:endParaRPr>
        </a:p>
      </xdr:txBody>
    </xdr:sp>
    <xdr:clientData/>
  </xdr:twoCellAnchor>
  <xdr:twoCellAnchor>
    <xdr:from>
      <xdr:col>0</xdr:col>
      <xdr:colOff>233081</xdr:colOff>
      <xdr:row>45</xdr:row>
      <xdr:rowOff>17930</xdr:rowOff>
    </xdr:from>
    <xdr:to>
      <xdr:col>2</xdr:col>
      <xdr:colOff>35858</xdr:colOff>
      <xdr:row>48</xdr:row>
      <xdr:rowOff>304801</xdr:rowOff>
    </xdr:to>
    <xdr:sp macro="" textlink="">
      <xdr:nvSpPr>
        <xdr:cNvPr id="2064" name="角丸四角形 2063"/>
        <xdr:cNvSpPr/>
      </xdr:nvSpPr>
      <xdr:spPr>
        <a:xfrm>
          <a:off x="233081" y="12496801"/>
          <a:ext cx="412377" cy="15240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134470</xdr:colOff>
      <xdr:row>48</xdr:row>
      <xdr:rowOff>304801</xdr:rowOff>
    </xdr:from>
    <xdr:to>
      <xdr:col>1</xdr:col>
      <xdr:colOff>197224</xdr:colOff>
      <xdr:row>51</xdr:row>
      <xdr:rowOff>89647</xdr:rowOff>
    </xdr:to>
    <xdr:cxnSp macro="">
      <xdr:nvCxnSpPr>
        <xdr:cNvPr id="2069" name="直線矢印コネクタ 2068"/>
        <xdr:cNvCxnSpPr>
          <a:endCxn id="2064" idx="2"/>
        </xdr:cNvCxnSpPr>
      </xdr:nvCxnSpPr>
      <xdr:spPr>
        <a:xfrm flipH="1" flipV="1">
          <a:off x="439270" y="14020801"/>
          <a:ext cx="62754" cy="10219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143435</xdr:colOff>
      <xdr:row>51</xdr:row>
      <xdr:rowOff>98613</xdr:rowOff>
    </xdr:from>
    <xdr:to>
      <xdr:col>4</xdr:col>
      <xdr:colOff>116541</xdr:colOff>
      <xdr:row>53</xdr:row>
      <xdr:rowOff>62753</xdr:rowOff>
    </xdr:to>
    <xdr:sp macro="" textlink="">
      <xdr:nvSpPr>
        <xdr:cNvPr id="65" name="角丸四角形 64"/>
        <xdr:cNvSpPr/>
      </xdr:nvSpPr>
      <xdr:spPr>
        <a:xfrm>
          <a:off x="143435" y="15051742"/>
          <a:ext cx="1550894" cy="788893"/>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該当する項目にチェックしてください（自動計算されます）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該当する項目にチェックしてください（自動計算されます）</a:t>
          </a:r>
          <a:endParaRPr lang="ja-JP" altLang="ja-JP">
            <a:effectLst/>
          </a:endParaRPr>
        </a:p>
        <a:p>
          <a:pPr algn="l"/>
          <a:endParaRPr kumimoji="1" lang="ja-JP" altLang="en-US" sz="1100"/>
        </a:p>
      </xdr:txBody>
    </xdr:sp>
    <xdr:clientData/>
  </xdr:twoCellAnchor>
  <xdr:twoCellAnchor>
    <xdr:from>
      <xdr:col>9</xdr:col>
      <xdr:colOff>152399</xdr:colOff>
      <xdr:row>42</xdr:row>
      <xdr:rowOff>286871</xdr:rowOff>
    </xdr:from>
    <xdr:to>
      <xdr:col>10</xdr:col>
      <xdr:colOff>313764</xdr:colOff>
      <xdr:row>43</xdr:row>
      <xdr:rowOff>62753</xdr:rowOff>
    </xdr:to>
    <xdr:sp macro="" textlink="">
      <xdr:nvSpPr>
        <xdr:cNvPr id="26" name="角丸四角形 25"/>
        <xdr:cNvSpPr/>
      </xdr:nvSpPr>
      <xdr:spPr>
        <a:xfrm>
          <a:off x="4392705" y="11528612"/>
          <a:ext cx="744071" cy="188259"/>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rgbClr val="FF0000"/>
            </a:solidFill>
          </a:endParaRPr>
        </a:p>
      </xdr:txBody>
    </xdr:sp>
    <xdr:clientData/>
  </xdr:twoCellAnchor>
  <xdr:twoCellAnchor>
    <xdr:from>
      <xdr:col>7</xdr:col>
      <xdr:colOff>116541</xdr:colOff>
      <xdr:row>10</xdr:row>
      <xdr:rowOff>98611</xdr:rowOff>
    </xdr:from>
    <xdr:to>
      <xdr:col>10</xdr:col>
      <xdr:colOff>591670</xdr:colOff>
      <xdr:row>13</xdr:row>
      <xdr:rowOff>89649</xdr:rowOff>
    </xdr:to>
    <xdr:sp macro="" textlink="">
      <xdr:nvSpPr>
        <xdr:cNvPr id="27" name="四角形吹き出し 26"/>
        <xdr:cNvSpPr/>
      </xdr:nvSpPr>
      <xdr:spPr>
        <a:xfrm>
          <a:off x="3343835" y="2519082"/>
          <a:ext cx="2070847" cy="645461"/>
        </a:xfrm>
        <a:prstGeom prst="wedgeRectCallout">
          <a:avLst>
            <a:gd name="adj1" fmla="val -64932"/>
            <a:gd name="adj2" fmla="val 6832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BIZ UDPゴシック" panose="020B0400000000000000" pitchFamily="50" charset="-128"/>
              <a:ea typeface="BIZ UDPゴシック" panose="020B0400000000000000" pitchFamily="50" charset="-128"/>
              <a:cs typeface="+mn-cs"/>
            </a:rPr>
            <a:t>申請に係る自社開発商品名を１点のみ記載</a:t>
          </a:r>
          <a:endParaRPr kumimoji="1" lang="ja-JP" altLang="en-US" sz="1100">
            <a:solidFill>
              <a:srgbClr val="FF0000"/>
            </a:solidFill>
          </a:endParaRPr>
        </a:p>
      </xdr:txBody>
    </xdr:sp>
    <xdr:clientData/>
  </xdr:twoCellAnchor>
  <xdr:oneCellAnchor>
    <xdr:from>
      <xdr:col>18</xdr:col>
      <xdr:colOff>519953</xdr:colOff>
      <xdr:row>39</xdr:row>
      <xdr:rowOff>53789</xdr:rowOff>
    </xdr:from>
    <xdr:ext cx="2612125" cy="362343"/>
    <xdr:sp macro="" textlink="">
      <xdr:nvSpPr>
        <xdr:cNvPr id="23" name="テキスト ボックス 22"/>
        <xdr:cNvSpPr txBox="1"/>
      </xdr:nvSpPr>
      <xdr:spPr>
        <a:xfrm>
          <a:off x="6320118" y="10425954"/>
          <a:ext cx="2612125" cy="36234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solidFill>
                <a:srgbClr val="002060"/>
              </a:solidFill>
              <a:latin typeface="UD デジタル 教科書体 NK-B" panose="02020700000000000000" pitchFamily="18" charset="-128"/>
              <a:ea typeface="UD デジタル 教科書体 NK-B" panose="02020700000000000000" pitchFamily="18" charset="-128"/>
            </a:rPr>
            <a:t>【</a:t>
          </a:r>
          <a:r>
            <a:rPr kumimoji="1" lang="ja-JP" altLang="en-US" sz="1400">
              <a:solidFill>
                <a:srgbClr val="002060"/>
              </a:solidFill>
              <a:latin typeface="UD デジタル 教科書体 NK-B" panose="02020700000000000000" pitchFamily="18" charset="-128"/>
              <a:ea typeface="UD デジタル 教科書体 NK-B" panose="02020700000000000000" pitchFamily="18" charset="-128"/>
            </a:rPr>
            <a:t>各事業の算定根拠書類（例）</a:t>
          </a:r>
          <a:r>
            <a:rPr kumimoji="1" lang="en-US" altLang="ja-JP" sz="1400">
              <a:solidFill>
                <a:srgbClr val="002060"/>
              </a:solidFill>
              <a:latin typeface="UD デジタル 教科書体 NK-B" panose="02020700000000000000" pitchFamily="18" charset="-128"/>
              <a:ea typeface="UD デジタル 教科書体 NK-B" panose="02020700000000000000" pitchFamily="18" charset="-128"/>
            </a:rPr>
            <a:t>】</a:t>
          </a:r>
          <a:endParaRPr kumimoji="1" lang="ja-JP" altLang="en-US" sz="1400">
            <a:solidFill>
              <a:srgbClr val="002060"/>
            </a:solidFill>
            <a:latin typeface="UD デジタル 教科書体 NK-B" panose="02020700000000000000" pitchFamily="18" charset="-128"/>
            <a:ea typeface="UD デジタル 教科書体 NK-B" panose="02020700000000000000" pitchFamily="18" charset="-128"/>
          </a:endParaRPr>
        </a:p>
      </xdr:txBody>
    </xdr:sp>
    <xdr:clientData/>
  </xdr:oneCellAnchor>
  <xdr:twoCellAnchor>
    <xdr:from>
      <xdr:col>18</xdr:col>
      <xdr:colOff>107573</xdr:colOff>
      <xdr:row>41</xdr:row>
      <xdr:rowOff>53788</xdr:rowOff>
    </xdr:from>
    <xdr:to>
      <xdr:col>18</xdr:col>
      <xdr:colOff>3397620</xdr:colOff>
      <xdr:row>54</xdr:row>
      <xdr:rowOff>349623</xdr:rowOff>
    </xdr:to>
    <xdr:grpSp>
      <xdr:nvGrpSpPr>
        <xdr:cNvPr id="4" name="グループ化 3"/>
        <xdr:cNvGrpSpPr/>
      </xdr:nvGrpSpPr>
      <xdr:grpSpPr>
        <a:xfrm>
          <a:off x="5907738" y="10883153"/>
          <a:ext cx="3290047" cy="5656729"/>
          <a:chOff x="5961529" y="10883153"/>
          <a:chExt cx="3164542" cy="5656729"/>
        </a:xfrm>
      </xdr:grpSpPr>
      <xdr:sp macro="" textlink="">
        <xdr:nvSpPr>
          <xdr:cNvPr id="2" name="角丸四角形 1"/>
          <xdr:cNvSpPr/>
        </xdr:nvSpPr>
        <xdr:spPr>
          <a:xfrm>
            <a:off x="5961529" y="10883153"/>
            <a:ext cx="3164542" cy="5656729"/>
          </a:xfrm>
          <a:prstGeom prst="roundRect">
            <a:avLst>
              <a:gd name="adj" fmla="val 6752"/>
            </a:avLst>
          </a:prstGeom>
          <a:solidFill>
            <a:srgbClr val="CCECFF"/>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6212541" y="10945906"/>
            <a:ext cx="2745432" cy="36234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rgbClr val="002060"/>
                </a:solidFill>
                <a:latin typeface="UD デジタル 教科書体 NK-B" panose="02020700000000000000" pitchFamily="18" charset="-128"/>
                <a:ea typeface="UD デジタル 教科書体 NK-B" panose="02020700000000000000" pitchFamily="18" charset="-128"/>
              </a:rPr>
              <a:t>見本市出展事業</a:t>
            </a:r>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の算定根拠書類（例）</a:t>
            </a:r>
          </a:p>
        </xdr:txBody>
      </xdr:sp>
      <xdr:sp macro="" textlink="">
        <xdr:nvSpPr>
          <xdr:cNvPr id="24" name="テキスト ボックス 23"/>
          <xdr:cNvSpPr txBox="1"/>
        </xdr:nvSpPr>
        <xdr:spPr>
          <a:xfrm>
            <a:off x="6069104" y="11394141"/>
            <a:ext cx="2967319" cy="49723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・小間料　　　　</a:t>
            </a:r>
            <a:r>
              <a:rPr kumimoji="1" lang="ja-JP" altLang="en-US" sz="1100" baseline="0">
                <a:solidFill>
                  <a:srgbClr val="002060"/>
                </a:solidFill>
                <a:latin typeface="UD デジタル 教科書体 NK-B" panose="02020700000000000000" pitchFamily="18" charset="-128"/>
                <a:ea typeface="UD デジタル 教科書体 NK-B" panose="02020700000000000000" pitchFamily="18" charset="-128"/>
              </a:rPr>
              <a:t> </a:t>
            </a:r>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見積書や出展案内等金額が</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わかるもの</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・小間装飾料　見積書や出展案内等金額が</a:t>
            </a: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わかるもの</a:t>
            </a:r>
          </a:p>
          <a:p>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・備品借上料　見積書や出展案内等金額が</a:t>
            </a: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わかるもの</a:t>
            </a:r>
          </a:p>
          <a:p>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・電気水道使用料　見積書や出展案内等</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金額がわかるもの</a:t>
            </a:r>
          </a:p>
          <a:p>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・製品運搬料　運送料の数量・単価がわかるもの</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（例：運送会社</a:t>
            </a:r>
            <a:r>
              <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rPr>
              <a:t>HP</a:t>
            </a:r>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の運送料が</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わかるページ　等）</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・旅費・宿泊費　見積書や金額がわかるもの</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（例：航空会社，宿泊予約サイト</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の金額がわかるページ，</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予約画面など）</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rPr>
              <a:t>※</a:t>
            </a:r>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上記のほか，出張者が雇用されていることがわかる書類や旅行行程表もあわせてご提出ください。</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xdr:txBody>
      </xdr:sp>
    </xdr:grpSp>
    <xdr:clientData/>
  </xdr:twoCellAnchor>
  <xdr:twoCellAnchor>
    <xdr:from>
      <xdr:col>18</xdr:col>
      <xdr:colOff>125504</xdr:colOff>
      <xdr:row>55</xdr:row>
      <xdr:rowOff>44824</xdr:rowOff>
    </xdr:from>
    <xdr:to>
      <xdr:col>18</xdr:col>
      <xdr:colOff>3406587</xdr:colOff>
      <xdr:row>60</xdr:row>
      <xdr:rowOff>188258</xdr:rowOff>
    </xdr:to>
    <xdr:grpSp>
      <xdr:nvGrpSpPr>
        <xdr:cNvPr id="32" name="グループ化 31"/>
        <xdr:cNvGrpSpPr/>
      </xdr:nvGrpSpPr>
      <xdr:grpSpPr>
        <a:xfrm>
          <a:off x="5925669" y="16647459"/>
          <a:ext cx="3281083" cy="2205317"/>
          <a:chOff x="5961528" y="10883153"/>
          <a:chExt cx="3281083" cy="2205317"/>
        </a:xfrm>
      </xdr:grpSpPr>
      <xdr:sp macro="" textlink="">
        <xdr:nvSpPr>
          <xdr:cNvPr id="33" name="角丸四角形 32"/>
          <xdr:cNvSpPr/>
        </xdr:nvSpPr>
        <xdr:spPr>
          <a:xfrm>
            <a:off x="5961528" y="10883153"/>
            <a:ext cx="3281083" cy="2205317"/>
          </a:xfrm>
          <a:prstGeom prst="roundRect">
            <a:avLst>
              <a:gd name="adj" fmla="val 6752"/>
            </a:avLst>
          </a:prstGeom>
          <a:solidFill>
            <a:srgbClr val="CCECFF"/>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テキスト ボックス 33"/>
          <xdr:cNvSpPr txBox="1"/>
        </xdr:nvSpPr>
        <xdr:spPr>
          <a:xfrm>
            <a:off x="6212541" y="10945906"/>
            <a:ext cx="2565895" cy="36234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rgbClr val="002060"/>
                </a:solidFill>
                <a:latin typeface="UD デジタル 教科書体 NK-B" panose="02020700000000000000" pitchFamily="18" charset="-128"/>
                <a:ea typeface="UD デジタル 教科書体 NK-B" panose="02020700000000000000" pitchFamily="18" charset="-128"/>
              </a:rPr>
              <a:t>外商促進事業</a:t>
            </a:r>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の算定根拠書類（例）</a:t>
            </a:r>
          </a:p>
        </xdr:txBody>
      </xdr:sp>
      <xdr:sp macro="" textlink="">
        <xdr:nvSpPr>
          <xdr:cNvPr id="35" name="テキスト ボックス 34"/>
          <xdr:cNvSpPr txBox="1"/>
        </xdr:nvSpPr>
        <xdr:spPr>
          <a:xfrm>
            <a:off x="6015318" y="11394141"/>
            <a:ext cx="3218329" cy="157754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・広報物等改良費　　見積書（項目がわかるもの。</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「制作費一式」等の表記不可）</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・コンテスト申込料　　見積書やコンテスト申込料</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がわかる案内等</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・セミナー受講　　　　　受講料がわかる資料</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・栄養成分検査料　　見積書（検査項目が確認</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できるもの）</a:t>
            </a:r>
          </a:p>
        </xdr:txBody>
      </xdr:sp>
    </xdr:grpSp>
    <xdr:clientData/>
  </xdr:twoCellAnchor>
  <xdr:twoCellAnchor>
    <xdr:from>
      <xdr:col>18</xdr:col>
      <xdr:colOff>80681</xdr:colOff>
      <xdr:row>60</xdr:row>
      <xdr:rowOff>259977</xdr:rowOff>
    </xdr:from>
    <xdr:to>
      <xdr:col>18</xdr:col>
      <xdr:colOff>3424517</xdr:colOff>
      <xdr:row>63</xdr:row>
      <xdr:rowOff>44824</xdr:rowOff>
    </xdr:to>
    <xdr:grpSp>
      <xdr:nvGrpSpPr>
        <xdr:cNvPr id="36" name="グループ化 35"/>
        <xdr:cNvGrpSpPr/>
      </xdr:nvGrpSpPr>
      <xdr:grpSpPr>
        <a:xfrm>
          <a:off x="5880846" y="18924495"/>
          <a:ext cx="3343836" cy="1021976"/>
          <a:chOff x="5961529" y="10883154"/>
          <a:chExt cx="3343836" cy="1021976"/>
        </a:xfrm>
      </xdr:grpSpPr>
      <xdr:sp macro="" textlink="">
        <xdr:nvSpPr>
          <xdr:cNvPr id="37" name="角丸四角形 36"/>
          <xdr:cNvSpPr/>
        </xdr:nvSpPr>
        <xdr:spPr>
          <a:xfrm>
            <a:off x="5961529" y="10883154"/>
            <a:ext cx="3343836" cy="1021976"/>
          </a:xfrm>
          <a:prstGeom prst="roundRect">
            <a:avLst>
              <a:gd name="adj" fmla="val 6752"/>
            </a:avLst>
          </a:prstGeom>
          <a:solidFill>
            <a:srgbClr val="CCECFF"/>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xdr:cNvSpPr txBox="1"/>
        </xdr:nvSpPr>
        <xdr:spPr>
          <a:xfrm>
            <a:off x="6212541" y="10945906"/>
            <a:ext cx="2565895" cy="36234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rgbClr val="002060"/>
                </a:solidFill>
                <a:latin typeface="UD デジタル 教科書体 NK-B" panose="02020700000000000000" pitchFamily="18" charset="-128"/>
                <a:ea typeface="UD デジタル 教科書体 NK-B" panose="02020700000000000000" pitchFamily="18" charset="-128"/>
              </a:rPr>
              <a:t>広告掲載事業</a:t>
            </a:r>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の算定根拠書類（例）</a:t>
            </a:r>
          </a:p>
        </xdr:txBody>
      </xdr:sp>
      <xdr:sp macro="" textlink="">
        <xdr:nvSpPr>
          <xdr:cNvPr id="39" name="テキスト ボックス 38"/>
          <xdr:cNvSpPr txBox="1"/>
        </xdr:nvSpPr>
        <xdr:spPr>
          <a:xfrm>
            <a:off x="6069104" y="11394141"/>
            <a:ext cx="2967319" cy="3045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・広告掲載料　　　見積書や掲載料がわかるもの</a:t>
            </a:r>
          </a:p>
        </xdr:txBody>
      </xdr:sp>
    </xdr:grpSp>
    <xdr:clientData/>
  </xdr:twoCellAnchor>
  <xdr:twoCellAnchor>
    <xdr:from>
      <xdr:col>18</xdr:col>
      <xdr:colOff>116541</xdr:colOff>
      <xdr:row>11</xdr:row>
      <xdr:rowOff>206190</xdr:rowOff>
    </xdr:from>
    <xdr:to>
      <xdr:col>18</xdr:col>
      <xdr:colOff>3406588</xdr:colOff>
      <xdr:row>16</xdr:row>
      <xdr:rowOff>152401</xdr:rowOff>
    </xdr:to>
    <xdr:grpSp>
      <xdr:nvGrpSpPr>
        <xdr:cNvPr id="40" name="グループ化 39"/>
        <xdr:cNvGrpSpPr/>
      </xdr:nvGrpSpPr>
      <xdr:grpSpPr>
        <a:xfrm>
          <a:off x="5916706" y="2850778"/>
          <a:ext cx="3290047" cy="1246094"/>
          <a:chOff x="5961529" y="10883154"/>
          <a:chExt cx="3164542" cy="1246094"/>
        </a:xfrm>
      </xdr:grpSpPr>
      <xdr:sp macro="" textlink="">
        <xdr:nvSpPr>
          <xdr:cNvPr id="41" name="角丸四角形吹き出し 40"/>
          <xdr:cNvSpPr/>
        </xdr:nvSpPr>
        <xdr:spPr>
          <a:xfrm>
            <a:off x="5961529" y="10883154"/>
            <a:ext cx="3164542" cy="1246094"/>
          </a:xfrm>
          <a:prstGeom prst="wedgeRoundRectCallout">
            <a:avLst>
              <a:gd name="adj1" fmla="val -62250"/>
              <a:gd name="adj2" fmla="val -33183"/>
              <a:gd name="adj3" fmla="val 16667"/>
            </a:avLst>
          </a:prstGeom>
          <a:solidFill>
            <a:srgbClr val="CCECFF"/>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テキスト ボックス 41"/>
          <xdr:cNvSpPr txBox="1"/>
        </xdr:nvSpPr>
        <xdr:spPr>
          <a:xfrm>
            <a:off x="6212541" y="10945906"/>
            <a:ext cx="868372" cy="36234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rgbClr val="002060"/>
                </a:solidFill>
                <a:latin typeface="UD デジタル 教科書体 NK-B" panose="02020700000000000000" pitchFamily="18" charset="-128"/>
                <a:ea typeface="UD デジタル 教科書体 NK-B" panose="02020700000000000000" pitchFamily="18" charset="-128"/>
              </a:rPr>
              <a:t>提出書類</a:t>
            </a:r>
            <a:endPar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endParaRPr>
          </a:p>
        </xdr:txBody>
      </xdr:sp>
      <xdr:sp macro="" textlink="">
        <xdr:nvSpPr>
          <xdr:cNvPr id="43" name="テキスト ボックス 42"/>
          <xdr:cNvSpPr txBox="1"/>
        </xdr:nvSpPr>
        <xdr:spPr>
          <a:xfrm>
            <a:off x="6069104" y="11394141"/>
            <a:ext cx="2967319" cy="5166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・自社開発商品のパンフレット，規格書等の資料を提出してください。</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65"/>
  <sheetViews>
    <sheetView tabSelected="1" view="pageBreakPreview" zoomScale="85" zoomScaleNormal="100" zoomScaleSheetLayoutView="85" workbookViewId="0">
      <selection activeCell="F2" sqref="F2"/>
    </sheetView>
  </sheetViews>
  <sheetFormatPr defaultRowHeight="13.2"/>
  <cols>
    <col min="1" max="2" width="4.44140625" style="5" customWidth="1"/>
    <col min="3" max="3" width="10.5546875" style="5" customWidth="1"/>
    <col min="4" max="4" width="3.5546875" style="5" customWidth="1"/>
    <col min="5" max="6" width="8.44140625" style="5" customWidth="1"/>
    <col min="7" max="7" width="7" style="5" customWidth="1"/>
    <col min="8" max="8" width="10.6640625" style="5" customWidth="1"/>
    <col min="9" max="9" width="4.109375" style="5" customWidth="1"/>
    <col min="10" max="10" width="8.44140625" style="5" customWidth="1"/>
    <col min="11" max="11" width="10.109375" style="5" customWidth="1"/>
    <col min="12" max="12" width="3.88671875" style="5" customWidth="1"/>
    <col min="13" max="13" width="0.21875" style="1" hidden="1" customWidth="1"/>
    <col min="14" max="14" width="10.33203125" style="3" hidden="1" customWidth="1"/>
    <col min="15" max="15" width="11.77734375" style="3" hidden="1" customWidth="1"/>
    <col min="16" max="16" width="12.33203125" style="3" hidden="1" customWidth="1"/>
    <col min="17" max="17" width="0.109375" style="3" customWidth="1"/>
    <col min="18" max="18" width="0.109375" style="30" customWidth="1"/>
    <col min="19" max="19" width="8.88671875" customWidth="1"/>
  </cols>
  <sheetData>
    <row r="1" spans="1:20" ht="17.399999999999999" customHeight="1">
      <c r="A1" s="5" t="s">
        <v>0</v>
      </c>
    </row>
    <row r="2" spans="1:20" ht="17.399999999999999" customHeight="1"/>
    <row r="3" spans="1:20" ht="17.399999999999999" customHeight="1">
      <c r="A3" s="39" t="s">
        <v>1</v>
      </c>
      <c r="B3" s="39"/>
      <c r="C3" s="39"/>
      <c r="D3" s="39"/>
      <c r="E3" s="39"/>
      <c r="F3" s="39"/>
      <c r="G3" s="39"/>
      <c r="H3" s="39"/>
      <c r="I3" s="39"/>
      <c r="J3" s="39"/>
      <c r="K3" s="39"/>
      <c r="L3" s="39"/>
    </row>
    <row r="4" spans="1:20" ht="17.399999999999999" customHeight="1"/>
    <row r="5" spans="1:20" ht="17.399999999999999" customHeight="1">
      <c r="A5" s="5" t="s">
        <v>2</v>
      </c>
      <c r="B5" s="6"/>
      <c r="C5" s="6"/>
      <c r="D5" s="6"/>
      <c r="E5" s="6"/>
      <c r="F5" s="6"/>
      <c r="G5" s="6"/>
      <c r="H5" s="6"/>
      <c r="I5" s="6"/>
      <c r="J5" s="6"/>
      <c r="K5" s="6"/>
      <c r="L5" s="6"/>
    </row>
    <row r="6" spans="1:20" ht="20.399999999999999" customHeight="1">
      <c r="A6" s="7"/>
      <c r="B6" s="42" t="s">
        <v>11</v>
      </c>
      <c r="C6" s="43"/>
      <c r="D6" s="52"/>
      <c r="E6" s="52"/>
      <c r="F6" s="53"/>
      <c r="G6" s="24" t="s">
        <v>50</v>
      </c>
      <c r="H6" s="28" t="s">
        <v>7</v>
      </c>
      <c r="I6" s="47"/>
      <c r="J6" s="47"/>
      <c r="K6" s="48"/>
      <c r="L6" s="25" t="s">
        <v>9</v>
      </c>
    </row>
    <row r="7" spans="1:20" ht="20.399999999999999" customHeight="1">
      <c r="A7" s="7"/>
      <c r="B7" s="40" t="s">
        <v>4</v>
      </c>
      <c r="C7" s="41"/>
      <c r="D7" s="44"/>
      <c r="E7" s="44"/>
      <c r="F7" s="44"/>
      <c r="G7" s="44"/>
      <c r="H7" s="29" t="s">
        <v>8</v>
      </c>
      <c r="I7" s="49"/>
      <c r="J7" s="49"/>
      <c r="K7" s="50"/>
      <c r="L7" s="26" t="s">
        <v>10</v>
      </c>
      <c r="T7" s="27"/>
    </row>
    <row r="8" spans="1:20" ht="20.399999999999999" customHeight="1">
      <c r="A8" s="7"/>
      <c r="B8" s="55" t="s">
        <v>5</v>
      </c>
      <c r="C8" s="56"/>
      <c r="D8" s="54"/>
      <c r="E8" s="54"/>
      <c r="F8" s="54"/>
      <c r="G8" s="54"/>
      <c r="H8" s="29" t="s">
        <v>53</v>
      </c>
      <c r="I8" s="45"/>
      <c r="J8" s="45"/>
      <c r="K8" s="45"/>
      <c r="L8" s="46"/>
    </row>
    <row r="9" spans="1:20" ht="20.399999999999999" customHeight="1">
      <c r="A9" s="7"/>
      <c r="B9" s="40" t="s">
        <v>3</v>
      </c>
      <c r="C9" s="41"/>
      <c r="D9" s="51"/>
      <c r="E9" s="51"/>
      <c r="F9" s="51"/>
      <c r="G9" s="51"/>
      <c r="H9" s="29" t="s">
        <v>6</v>
      </c>
      <c r="I9" s="45"/>
      <c r="J9" s="45"/>
      <c r="K9" s="45"/>
      <c r="L9" s="46"/>
    </row>
    <row r="10" spans="1:20" ht="20.399999999999999" customHeight="1">
      <c r="A10" s="7"/>
      <c r="B10" s="23"/>
      <c r="C10" s="37" t="s">
        <v>63</v>
      </c>
      <c r="D10" s="37"/>
      <c r="E10" s="37"/>
      <c r="F10" s="37"/>
      <c r="G10" s="37"/>
      <c r="H10" s="37"/>
      <c r="I10" s="37"/>
      <c r="J10" s="37"/>
      <c r="K10" s="37"/>
      <c r="L10" s="38"/>
    </row>
    <row r="11" spans="1:20" ht="17.399999999999999" customHeight="1"/>
    <row r="12" spans="1:20" ht="17.399999999999999" customHeight="1">
      <c r="A12" s="5" t="s">
        <v>13</v>
      </c>
    </row>
    <row r="13" spans="1:20" ht="16.2" customHeight="1">
      <c r="B13" s="57" t="s">
        <v>12</v>
      </c>
      <c r="C13" s="58"/>
      <c r="D13" s="58"/>
      <c r="E13" s="58"/>
      <c r="F13" s="58"/>
      <c r="G13" s="58"/>
      <c r="H13" s="58"/>
      <c r="I13" s="58"/>
      <c r="J13" s="58"/>
      <c r="K13" s="58"/>
      <c r="L13" s="59"/>
    </row>
    <row r="14" spans="1:20" ht="25.8" customHeight="1">
      <c r="B14" s="60"/>
      <c r="C14" s="60"/>
      <c r="D14" s="60"/>
      <c r="E14" s="60"/>
      <c r="F14" s="60"/>
      <c r="G14" s="60"/>
      <c r="H14" s="60"/>
      <c r="I14" s="60"/>
      <c r="J14" s="60"/>
      <c r="K14" s="60"/>
      <c r="L14" s="60"/>
    </row>
    <row r="15" spans="1:20" ht="16.2" customHeight="1">
      <c r="B15" s="61" t="s">
        <v>16</v>
      </c>
      <c r="C15" s="62"/>
      <c r="D15" s="62"/>
      <c r="E15" s="62"/>
      <c r="F15" s="62"/>
      <c r="G15" s="62"/>
      <c r="H15" s="62"/>
      <c r="I15" s="62"/>
      <c r="J15" s="62"/>
      <c r="K15" s="62"/>
      <c r="L15" s="63"/>
    </row>
    <row r="16" spans="1:20" ht="26.4" customHeight="1">
      <c r="B16" s="60"/>
      <c r="C16" s="60"/>
      <c r="D16" s="60"/>
      <c r="E16" s="60"/>
      <c r="F16" s="60"/>
      <c r="G16" s="60"/>
      <c r="H16" s="60"/>
      <c r="I16" s="60"/>
      <c r="J16" s="60"/>
      <c r="K16" s="60"/>
      <c r="L16" s="60"/>
    </row>
    <row r="17" spans="1:17" ht="16.2" customHeight="1">
      <c r="B17" s="61" t="s">
        <v>17</v>
      </c>
      <c r="C17" s="62"/>
      <c r="D17" s="62"/>
      <c r="E17" s="62"/>
      <c r="F17" s="62"/>
      <c r="G17" s="62"/>
      <c r="H17" s="62"/>
      <c r="I17" s="62"/>
      <c r="J17" s="62"/>
      <c r="K17" s="62"/>
      <c r="L17" s="63"/>
      <c r="M17" s="30"/>
      <c r="N17" s="30"/>
      <c r="O17" s="30"/>
      <c r="P17" s="30"/>
      <c r="Q17" s="30"/>
    </row>
    <row r="18" spans="1:17" ht="27.6" customHeight="1">
      <c r="B18" s="60"/>
      <c r="C18" s="60"/>
      <c r="D18" s="60"/>
      <c r="E18" s="60"/>
      <c r="F18" s="60"/>
      <c r="G18" s="60"/>
      <c r="H18" s="60"/>
      <c r="I18" s="60"/>
      <c r="J18" s="60"/>
      <c r="K18" s="60"/>
      <c r="L18" s="60"/>
      <c r="M18" s="30"/>
      <c r="N18" s="30"/>
      <c r="O18" s="30"/>
      <c r="P18" s="30"/>
      <c r="Q18" s="30"/>
    </row>
    <row r="19" spans="1:17" ht="16.2" customHeight="1">
      <c r="B19" s="61" t="s">
        <v>18</v>
      </c>
      <c r="C19" s="62"/>
      <c r="D19" s="62"/>
      <c r="E19" s="62"/>
      <c r="F19" s="62"/>
      <c r="G19" s="62"/>
      <c r="H19" s="62"/>
      <c r="I19" s="62"/>
      <c r="J19" s="62"/>
      <c r="K19" s="62"/>
      <c r="L19" s="63"/>
      <c r="M19" s="30"/>
      <c r="N19" s="30"/>
      <c r="O19" s="30"/>
      <c r="P19" s="30"/>
      <c r="Q19" s="30"/>
    </row>
    <row r="20" spans="1:17" ht="20.399999999999999" customHeight="1">
      <c r="B20" s="68"/>
      <c r="C20" s="68"/>
      <c r="D20" s="68"/>
      <c r="E20" s="68"/>
      <c r="F20" s="68"/>
      <c r="G20" s="68"/>
      <c r="H20" s="68"/>
      <c r="I20" s="68"/>
      <c r="J20" s="68"/>
      <c r="K20" s="68"/>
      <c r="L20" s="68"/>
      <c r="M20" s="30"/>
      <c r="N20" s="30"/>
      <c r="O20" s="30"/>
      <c r="P20" s="30"/>
      <c r="Q20" s="30"/>
    </row>
    <row r="21" spans="1:17" ht="34.200000000000003" customHeight="1">
      <c r="B21" s="69"/>
      <c r="C21" s="69"/>
      <c r="D21" s="69"/>
      <c r="E21" s="69"/>
      <c r="F21" s="69"/>
      <c r="G21" s="69"/>
      <c r="H21" s="69"/>
      <c r="I21" s="69"/>
      <c r="J21" s="69"/>
      <c r="K21" s="69"/>
      <c r="L21" s="69"/>
      <c r="M21" s="30"/>
      <c r="N21" s="30"/>
      <c r="O21" s="30"/>
      <c r="P21" s="30"/>
      <c r="Q21" s="30"/>
    </row>
    <row r="22" spans="1:17" ht="16.2" customHeight="1">
      <c r="B22" s="72" t="s">
        <v>19</v>
      </c>
      <c r="C22" s="73"/>
      <c r="D22" s="73"/>
      <c r="E22" s="73"/>
      <c r="F22" s="73"/>
      <c r="G22" s="73"/>
      <c r="H22" s="73"/>
      <c r="I22" s="73"/>
      <c r="J22" s="73"/>
      <c r="K22" s="73"/>
      <c r="L22" s="74"/>
      <c r="M22" s="30"/>
      <c r="N22" s="30"/>
      <c r="O22" s="30"/>
      <c r="P22" s="30"/>
      <c r="Q22" s="30"/>
    </row>
    <row r="23" spans="1:17" ht="20.399999999999999" customHeight="1">
      <c r="B23" s="68"/>
      <c r="C23" s="68"/>
      <c r="D23" s="68"/>
      <c r="E23" s="68"/>
      <c r="F23" s="68"/>
      <c r="G23" s="68"/>
      <c r="H23" s="68"/>
      <c r="I23" s="68"/>
      <c r="J23" s="68"/>
      <c r="K23" s="68"/>
      <c r="L23" s="68"/>
      <c r="M23" s="30"/>
      <c r="N23" s="30"/>
      <c r="O23" s="30"/>
      <c r="P23" s="30"/>
      <c r="Q23" s="30"/>
    </row>
    <row r="24" spans="1:17" ht="7.2" customHeight="1">
      <c r="B24" s="70"/>
      <c r="C24" s="70"/>
      <c r="D24" s="70"/>
      <c r="E24" s="70"/>
      <c r="F24" s="70"/>
      <c r="G24" s="70"/>
      <c r="H24" s="70"/>
      <c r="I24" s="70"/>
      <c r="J24" s="70"/>
      <c r="K24" s="70"/>
      <c r="L24" s="70"/>
      <c r="M24" s="30"/>
      <c r="N24" s="30"/>
      <c r="O24" s="30"/>
      <c r="P24" s="30"/>
      <c r="Q24" s="30"/>
    </row>
    <row r="25" spans="1:17" ht="16.2" customHeight="1">
      <c r="B25" s="61" t="s">
        <v>20</v>
      </c>
      <c r="C25" s="62"/>
      <c r="D25" s="62"/>
      <c r="E25" s="62"/>
      <c r="F25" s="62"/>
      <c r="G25" s="62"/>
      <c r="H25" s="62"/>
      <c r="I25" s="62"/>
      <c r="J25" s="62"/>
      <c r="K25" s="62"/>
      <c r="L25" s="63"/>
      <c r="M25" s="30"/>
      <c r="N25" s="30"/>
      <c r="O25" s="30"/>
      <c r="P25" s="30"/>
      <c r="Q25" s="30"/>
    </row>
    <row r="26" spans="1:17" ht="20.399999999999999" customHeight="1">
      <c r="B26" s="68"/>
      <c r="C26" s="68"/>
      <c r="D26" s="68"/>
      <c r="E26" s="68"/>
      <c r="F26" s="68"/>
      <c r="G26" s="68"/>
      <c r="H26" s="68"/>
      <c r="I26" s="68"/>
      <c r="J26" s="68"/>
      <c r="K26" s="68"/>
      <c r="L26" s="68"/>
      <c r="M26" s="30"/>
      <c r="N26" s="30"/>
      <c r="O26" s="30"/>
      <c r="P26" s="30"/>
      <c r="Q26" s="30"/>
    </row>
    <row r="27" spans="1:17" ht="6" customHeight="1">
      <c r="B27" s="70"/>
      <c r="C27" s="70"/>
      <c r="D27" s="70"/>
      <c r="E27" s="70"/>
      <c r="F27" s="70"/>
      <c r="G27" s="70"/>
      <c r="H27" s="70"/>
      <c r="I27" s="70"/>
      <c r="J27" s="70"/>
      <c r="K27" s="70"/>
      <c r="L27" s="70"/>
      <c r="M27" s="30"/>
      <c r="N27" s="30"/>
      <c r="O27" s="30"/>
      <c r="P27" s="30"/>
      <c r="Q27" s="30"/>
    </row>
    <row r="28" spans="1:17" ht="16.2" customHeight="1">
      <c r="B28" s="61" t="s">
        <v>21</v>
      </c>
      <c r="C28" s="62"/>
      <c r="D28" s="62"/>
      <c r="E28" s="62"/>
      <c r="F28" s="62"/>
      <c r="G28" s="62"/>
      <c r="H28" s="62"/>
      <c r="I28" s="62"/>
      <c r="J28" s="62"/>
      <c r="K28" s="62"/>
      <c r="L28" s="63"/>
      <c r="M28" s="30"/>
      <c r="N28" s="30"/>
      <c r="O28" s="30"/>
      <c r="P28" s="30"/>
      <c r="Q28" s="30"/>
    </row>
    <row r="29" spans="1:17" ht="20.399999999999999" customHeight="1">
      <c r="B29" s="68"/>
      <c r="C29" s="68"/>
      <c r="D29" s="68"/>
      <c r="E29" s="68"/>
      <c r="F29" s="68"/>
      <c r="G29" s="68"/>
      <c r="H29" s="68"/>
      <c r="I29" s="68"/>
      <c r="J29" s="68"/>
      <c r="K29" s="68"/>
      <c r="L29" s="68"/>
      <c r="M29" s="30"/>
      <c r="N29" s="30"/>
      <c r="O29" s="30"/>
      <c r="P29" s="30"/>
      <c r="Q29" s="30"/>
    </row>
    <row r="30" spans="1:17" ht="6" customHeight="1">
      <c r="B30" s="71"/>
      <c r="C30" s="71"/>
      <c r="D30" s="71"/>
      <c r="E30" s="71"/>
      <c r="F30" s="71"/>
      <c r="G30" s="71"/>
      <c r="H30" s="71"/>
      <c r="I30" s="71"/>
      <c r="J30" s="71"/>
      <c r="K30" s="71"/>
      <c r="L30" s="71"/>
      <c r="M30" s="30"/>
      <c r="N30" s="30"/>
      <c r="O30" s="30"/>
      <c r="P30" s="30"/>
      <c r="Q30" s="30"/>
    </row>
    <row r="31" spans="1:17" ht="17.399999999999999" customHeight="1">
      <c r="M31" s="30"/>
      <c r="N31" s="30"/>
      <c r="O31" s="30"/>
      <c r="P31" s="30"/>
      <c r="Q31" s="30"/>
    </row>
    <row r="32" spans="1:17" ht="17.399999999999999" customHeight="1">
      <c r="A32" s="5" t="s">
        <v>14</v>
      </c>
      <c r="M32" s="30"/>
      <c r="N32" s="30"/>
      <c r="O32" s="30"/>
      <c r="P32" s="30"/>
      <c r="Q32" s="30"/>
    </row>
    <row r="33" spans="1:24" ht="24.6" customHeight="1">
      <c r="B33" s="8"/>
      <c r="C33" s="5" t="s">
        <v>31</v>
      </c>
    </row>
    <row r="34" spans="1:24" ht="24.6" customHeight="1">
      <c r="B34" s="57" t="s">
        <v>56</v>
      </c>
      <c r="C34" s="58"/>
      <c r="D34" s="58"/>
      <c r="E34" s="58"/>
      <c r="F34" s="58"/>
      <c r="G34" s="58"/>
      <c r="H34" s="58"/>
      <c r="I34" s="58"/>
      <c r="J34" s="58"/>
      <c r="K34" s="58"/>
      <c r="L34" s="59"/>
    </row>
    <row r="35" spans="1:24" ht="33" customHeight="1">
      <c r="B35" s="75" t="s">
        <v>15</v>
      </c>
      <c r="C35" s="76"/>
      <c r="D35" s="76"/>
      <c r="E35" s="76"/>
      <c r="F35" s="76"/>
      <c r="G35" s="76"/>
      <c r="H35" s="76"/>
      <c r="I35" s="76"/>
      <c r="J35" s="76"/>
      <c r="K35" s="76"/>
      <c r="L35" s="77"/>
    </row>
    <row r="36" spans="1:24" ht="33" customHeight="1">
      <c r="B36" s="75" t="s">
        <v>60</v>
      </c>
      <c r="C36" s="76"/>
      <c r="D36" s="76"/>
      <c r="E36" s="76"/>
      <c r="F36" s="76"/>
      <c r="G36" s="76"/>
      <c r="H36" s="76"/>
      <c r="I36" s="76"/>
      <c r="J36" s="76"/>
      <c r="K36" s="76"/>
      <c r="L36" s="77"/>
    </row>
    <row r="37" spans="1:24" ht="54.6" customHeight="1">
      <c r="B37" s="75" t="s">
        <v>57</v>
      </c>
      <c r="C37" s="76"/>
      <c r="D37" s="76"/>
      <c r="E37" s="76"/>
      <c r="F37" s="76"/>
      <c r="G37" s="76"/>
      <c r="H37" s="76"/>
      <c r="I37" s="76"/>
      <c r="J37" s="76"/>
      <c r="K37" s="76"/>
      <c r="L37" s="77"/>
    </row>
    <row r="38" spans="1:24" ht="31.2" customHeight="1">
      <c r="B38" s="75" t="s">
        <v>58</v>
      </c>
      <c r="C38" s="76"/>
      <c r="D38" s="76"/>
      <c r="E38" s="76"/>
      <c r="F38" s="76"/>
      <c r="G38" s="76"/>
      <c r="H38" s="76"/>
      <c r="I38" s="76"/>
      <c r="J38" s="76"/>
      <c r="K38" s="76"/>
      <c r="L38" s="77"/>
    </row>
    <row r="39" spans="1:24" ht="25.2" customHeight="1">
      <c r="B39" s="64" t="s">
        <v>59</v>
      </c>
      <c r="C39" s="65"/>
      <c r="D39" s="65"/>
      <c r="E39" s="65"/>
      <c r="F39" s="65"/>
      <c r="G39" s="65"/>
      <c r="H39" s="65"/>
      <c r="I39" s="65"/>
      <c r="J39" s="65"/>
      <c r="K39" s="65"/>
      <c r="L39" s="66"/>
    </row>
    <row r="40" spans="1:24" ht="18.600000000000001" customHeight="1"/>
    <row r="41" spans="1:24" ht="17.399999999999999" customHeight="1">
      <c r="A41" s="5" t="s">
        <v>22</v>
      </c>
      <c r="K41" s="67" t="s">
        <v>37</v>
      </c>
      <c r="L41" s="67"/>
    </row>
    <row r="42" spans="1:24" ht="32.4" customHeight="1">
      <c r="B42" s="79" t="s">
        <v>23</v>
      </c>
      <c r="C42" s="79"/>
      <c r="D42" s="79"/>
      <c r="E42" s="79" t="s">
        <v>24</v>
      </c>
      <c r="F42" s="79"/>
      <c r="G42" s="78" t="s">
        <v>51</v>
      </c>
      <c r="H42" s="78"/>
      <c r="I42" s="79"/>
      <c r="J42" s="78" t="s">
        <v>52</v>
      </c>
      <c r="K42" s="79"/>
      <c r="L42" s="79"/>
      <c r="N42" s="3" t="b">
        <f>AND(M43=FALSE,M44=FALSE,M45=TRUE,M46=FALSE)</f>
        <v>0</v>
      </c>
    </row>
    <row r="43" spans="1:24" ht="32.4" customHeight="1">
      <c r="B43" s="126" t="s">
        <v>62</v>
      </c>
      <c r="C43" s="127"/>
      <c r="D43" s="137"/>
      <c r="E43" s="80" t="s">
        <v>25</v>
      </c>
      <c r="F43" s="81"/>
      <c r="G43" s="141"/>
      <c r="H43" s="142"/>
      <c r="I43" s="9" t="s">
        <v>32</v>
      </c>
      <c r="J43" s="121"/>
      <c r="K43" s="122"/>
      <c r="L43" s="123"/>
      <c r="M43" s="1" t="b">
        <v>0</v>
      </c>
      <c r="N43" s="3" t="b">
        <f>AND(M43=TRUE,M44=FALSE,M45=FALSE,M46=FALSE)</f>
        <v>0</v>
      </c>
    </row>
    <row r="44" spans="1:24" ht="32.4" customHeight="1">
      <c r="B44" s="128"/>
      <c r="C44" s="129"/>
      <c r="D44" s="138"/>
      <c r="E44" s="98" t="s">
        <v>26</v>
      </c>
      <c r="F44" s="99"/>
      <c r="G44" s="82"/>
      <c r="H44" s="83"/>
      <c r="I44" s="10" t="s">
        <v>32</v>
      </c>
      <c r="J44" s="92"/>
      <c r="K44" s="93"/>
      <c r="L44" s="94"/>
      <c r="M44" s="1" t="b">
        <v>0</v>
      </c>
      <c r="N44" s="3" t="b">
        <f>AND(M43=FALSE,M44=TRUE,M45=FALSE,M46=FALSE)</f>
        <v>0</v>
      </c>
    </row>
    <row r="45" spans="1:24" ht="32.4" customHeight="1">
      <c r="B45" s="128"/>
      <c r="C45" s="129"/>
      <c r="D45" s="138"/>
      <c r="E45" s="99" t="s">
        <v>27</v>
      </c>
      <c r="F45" s="99"/>
      <c r="G45" s="82"/>
      <c r="H45" s="83"/>
      <c r="I45" s="10" t="s">
        <v>32</v>
      </c>
      <c r="J45" s="92"/>
      <c r="K45" s="93"/>
      <c r="L45" s="94"/>
      <c r="M45" s="2" t="b">
        <v>0</v>
      </c>
      <c r="N45" s="3" t="b">
        <f>AND(M43=FALSE,M44=TRUE,M45=FALSE=M46=TRUE)</f>
        <v>0</v>
      </c>
      <c r="O45" s="32"/>
    </row>
    <row r="46" spans="1:24" ht="32.4" customHeight="1">
      <c r="B46" s="128"/>
      <c r="C46" s="129"/>
      <c r="D46" s="138"/>
      <c r="E46" s="99" t="s">
        <v>28</v>
      </c>
      <c r="F46" s="99"/>
      <c r="G46" s="82"/>
      <c r="H46" s="83"/>
      <c r="I46" s="10" t="s">
        <v>32</v>
      </c>
      <c r="J46" s="92"/>
      <c r="K46" s="93"/>
      <c r="L46" s="94"/>
      <c r="M46" s="2" t="b">
        <v>0</v>
      </c>
      <c r="N46" s="4" t="b">
        <f>AND(M43=TRUE,M44=FALSE,M45=FALSE,M46=TRUE)</f>
        <v>0</v>
      </c>
      <c r="O46" s="32"/>
    </row>
    <row r="47" spans="1:24" ht="32.4" customHeight="1">
      <c r="B47" s="128"/>
      <c r="C47" s="129"/>
      <c r="D47" s="138"/>
      <c r="E47" s="88" t="s">
        <v>29</v>
      </c>
      <c r="F47" s="88"/>
      <c r="G47" s="89"/>
      <c r="H47" s="90"/>
      <c r="I47" s="11" t="s">
        <v>32</v>
      </c>
      <c r="J47" s="92"/>
      <c r="K47" s="93"/>
      <c r="L47" s="94"/>
      <c r="M47" s="2"/>
      <c r="N47" s="4" t="b">
        <f>AND(M43=FALSE,M44=FALSE,M45=TRUE,M46=TRUE)</f>
        <v>0</v>
      </c>
      <c r="O47" s="36">
        <v>100000</v>
      </c>
      <c r="X47" s="30"/>
    </row>
    <row r="48" spans="1:24" ht="32.4" customHeight="1">
      <c r="B48" s="128"/>
      <c r="C48" s="129"/>
      <c r="D48" s="129"/>
      <c r="E48" s="91" t="s">
        <v>30</v>
      </c>
      <c r="F48" s="91"/>
      <c r="G48" s="86">
        <f>SUM(G43:H47)</f>
        <v>0</v>
      </c>
      <c r="H48" s="87"/>
      <c r="I48" s="12" t="s">
        <v>32</v>
      </c>
      <c r="J48" s="86">
        <f>IF(N43=TRUE,MIN(N48,ROUNDDOWN(G48/2,0)),IF(N44=TRUE,MIN(O48,ROUNDDOWN(G48/2,0)),IF(N45=TRUE,MIN(P48,ROUNDDOWN(G48/2,0)),IF(N46=TRUE,MIN(Q48,ROUNDDOWN(G48/2,0)),IF(N47=TRUE,MIN(R48,ROUNDDOWN(G48/2,0)),IF(N42=TRUE,MIN(O47,ROUNDDOWN(G48/2,0)),))))))</f>
        <v>0</v>
      </c>
      <c r="K48" s="87"/>
      <c r="L48" s="12" t="s">
        <v>32</v>
      </c>
      <c r="M48" s="1" t="s">
        <v>39</v>
      </c>
      <c r="N48" s="3">
        <v>150000</v>
      </c>
      <c r="O48" s="3">
        <v>200000</v>
      </c>
      <c r="P48" s="3">
        <v>150000</v>
      </c>
      <c r="Q48" s="3">
        <v>50000</v>
      </c>
      <c r="R48" s="33">
        <v>25000</v>
      </c>
    </row>
    <row r="49" spans="2:16" ht="32.4" customHeight="1">
      <c r="B49" s="128"/>
      <c r="C49" s="129"/>
      <c r="D49" s="129"/>
      <c r="E49" s="100" t="s">
        <v>42</v>
      </c>
      <c r="F49" s="100"/>
      <c r="G49" s="84"/>
      <c r="H49" s="85"/>
      <c r="I49" s="13" t="s">
        <v>10</v>
      </c>
      <c r="J49" s="92"/>
      <c r="K49" s="93"/>
      <c r="L49" s="94"/>
      <c r="M49" s="1" t="b">
        <f>AND(M43=TRUE,M44=FALSE,M45=FALSE)</f>
        <v>0</v>
      </c>
    </row>
    <row r="50" spans="2:16" ht="32.4" customHeight="1">
      <c r="B50" s="128"/>
      <c r="C50" s="129"/>
      <c r="D50" s="129"/>
      <c r="E50" s="88" t="s">
        <v>43</v>
      </c>
      <c r="F50" s="88"/>
      <c r="G50" s="89"/>
      <c r="H50" s="90"/>
      <c r="I50" s="11" t="s">
        <v>10</v>
      </c>
      <c r="J50" s="92"/>
      <c r="K50" s="93"/>
      <c r="L50" s="94"/>
      <c r="M50" s="1" t="b">
        <f>AND(M43=FALSE,M44=TRUE,M45=FALSE)</f>
        <v>0</v>
      </c>
    </row>
    <row r="51" spans="2:16" ht="32.4" customHeight="1">
      <c r="B51" s="128"/>
      <c r="C51" s="129"/>
      <c r="D51" s="129"/>
      <c r="E51" s="91" t="s">
        <v>30</v>
      </c>
      <c r="F51" s="91"/>
      <c r="G51" s="86">
        <f>SUM(G49:H50)</f>
        <v>0</v>
      </c>
      <c r="H51" s="87"/>
      <c r="I51" s="12" t="s">
        <v>10</v>
      </c>
      <c r="J51" s="86">
        <f>IF(M49=TRUE,MIN(O51,ROUNDDOWN(G51/2,0)),IF(M50=TRUE,MIN(N51,ROUNDDOWN(G51/2,0)),))</f>
        <v>0</v>
      </c>
      <c r="K51" s="87"/>
      <c r="L51" s="12" t="s">
        <v>10</v>
      </c>
      <c r="M51" s="1" t="s">
        <v>40</v>
      </c>
      <c r="N51" s="3">
        <v>75000</v>
      </c>
      <c r="O51" s="3">
        <v>25000</v>
      </c>
    </row>
    <row r="52" spans="2:16" ht="32.4" customHeight="1">
      <c r="B52" s="128"/>
      <c r="C52" s="129"/>
      <c r="D52" s="138"/>
      <c r="E52" s="100" t="s">
        <v>45</v>
      </c>
      <c r="F52" s="100"/>
      <c r="G52" s="84"/>
      <c r="H52" s="85"/>
      <c r="I52" s="13" t="s">
        <v>32</v>
      </c>
      <c r="J52" s="92"/>
      <c r="K52" s="93"/>
      <c r="L52" s="94"/>
      <c r="M52" s="1" t="b">
        <f>AND(M43=TRUE,M44=FALSE,M45=FALSE)</f>
        <v>0</v>
      </c>
    </row>
    <row r="53" spans="2:16" ht="32.4" customHeight="1">
      <c r="B53" s="128"/>
      <c r="C53" s="129"/>
      <c r="D53" s="138"/>
      <c r="E53" s="88" t="s">
        <v>41</v>
      </c>
      <c r="F53" s="88"/>
      <c r="G53" s="89"/>
      <c r="H53" s="90"/>
      <c r="I53" s="11" t="s">
        <v>32</v>
      </c>
      <c r="J53" s="92"/>
      <c r="K53" s="93"/>
      <c r="L53" s="94"/>
      <c r="M53" s="1" t="b">
        <f>AND(M43=FALSE,M44=TRUE,M45=FALSE)</f>
        <v>0</v>
      </c>
    </row>
    <row r="54" spans="2:16" ht="32.4" customHeight="1" thickBot="1">
      <c r="B54" s="128"/>
      <c r="C54" s="129"/>
      <c r="D54" s="129"/>
      <c r="E54" s="149" t="s">
        <v>30</v>
      </c>
      <c r="F54" s="149"/>
      <c r="G54" s="114">
        <f>SUM(G52:H53)</f>
        <v>0</v>
      </c>
      <c r="H54" s="115"/>
      <c r="I54" s="14" t="s">
        <v>10</v>
      </c>
      <c r="J54" s="114">
        <f>IF(M52=TRUE,MIN(O54,ROUNDDOWN(G54/2,0)),IF(M53=TRUE,MIN(N54,ROUNDDOWN(G54/2,0)),))</f>
        <v>0</v>
      </c>
      <c r="K54" s="115"/>
      <c r="L54" s="14" t="s">
        <v>10</v>
      </c>
      <c r="M54" s="1" t="s">
        <v>40</v>
      </c>
      <c r="N54" s="3">
        <v>75000</v>
      </c>
      <c r="O54" s="34">
        <v>25000</v>
      </c>
    </row>
    <row r="55" spans="2:16" ht="32.4" customHeight="1" thickBot="1">
      <c r="B55" s="139"/>
      <c r="C55" s="140"/>
      <c r="D55" s="140"/>
      <c r="E55" s="96" t="s">
        <v>48</v>
      </c>
      <c r="F55" s="97"/>
      <c r="G55" s="104">
        <f>SUM(G48+G51+G54)</f>
        <v>0</v>
      </c>
      <c r="H55" s="105"/>
      <c r="I55" s="15" t="s">
        <v>32</v>
      </c>
      <c r="J55" s="104">
        <f>ROUNDDOWN(J48+J51+J54,-3)</f>
        <v>0</v>
      </c>
      <c r="K55" s="105"/>
      <c r="L55" s="16" t="s">
        <v>32</v>
      </c>
      <c r="O55" s="34"/>
    </row>
    <row r="56" spans="2:16" ht="32.4" customHeight="1">
      <c r="B56" s="143" t="s">
        <v>44</v>
      </c>
      <c r="C56" s="144"/>
      <c r="D56" s="144"/>
      <c r="E56" s="150" t="s">
        <v>61</v>
      </c>
      <c r="F56" s="151"/>
      <c r="G56" s="108"/>
      <c r="H56" s="109"/>
      <c r="I56" s="17" t="s">
        <v>32</v>
      </c>
      <c r="J56" s="110">
        <f>MIN(N56,ROUNDDOWN(G56/2,0))</f>
        <v>0</v>
      </c>
      <c r="K56" s="111"/>
      <c r="L56" s="17" t="s">
        <v>10</v>
      </c>
      <c r="M56" s="1" t="s">
        <v>40</v>
      </c>
      <c r="N56" s="3">
        <v>50000</v>
      </c>
    </row>
    <row r="57" spans="2:16" ht="32.4" customHeight="1">
      <c r="B57" s="145"/>
      <c r="C57" s="146"/>
      <c r="D57" s="146"/>
      <c r="E57" s="101" t="s">
        <v>33</v>
      </c>
      <c r="F57" s="100"/>
      <c r="G57" s="84"/>
      <c r="H57" s="85"/>
      <c r="I57" s="13" t="s">
        <v>10</v>
      </c>
      <c r="J57" s="118">
        <f>MIN(N57,ROUNDDOWN(G57/2,0))</f>
        <v>0</v>
      </c>
      <c r="K57" s="119"/>
      <c r="L57" s="11" t="s">
        <v>10</v>
      </c>
    </row>
    <row r="58" spans="2:16" ht="32.4" customHeight="1">
      <c r="B58" s="145"/>
      <c r="C58" s="146"/>
      <c r="D58" s="146"/>
      <c r="E58" s="98" t="s">
        <v>34</v>
      </c>
      <c r="F58" s="99"/>
      <c r="G58" s="82"/>
      <c r="H58" s="83"/>
      <c r="I58" s="10" t="s">
        <v>32</v>
      </c>
      <c r="J58" s="112">
        <f>MIN(N58,ROUNDDOWN(G58/2,0))</f>
        <v>0</v>
      </c>
      <c r="K58" s="113"/>
      <c r="L58" s="18" t="s">
        <v>10</v>
      </c>
      <c r="M58" s="1" t="s">
        <v>40</v>
      </c>
      <c r="N58" s="3">
        <v>50000</v>
      </c>
    </row>
    <row r="59" spans="2:16" ht="32.4" customHeight="1" thickBot="1">
      <c r="B59" s="145"/>
      <c r="C59" s="146"/>
      <c r="D59" s="146"/>
      <c r="E59" s="130" t="s">
        <v>54</v>
      </c>
      <c r="F59" s="131"/>
      <c r="G59" s="106"/>
      <c r="H59" s="107"/>
      <c r="I59" s="19" t="s">
        <v>32</v>
      </c>
      <c r="J59" s="116">
        <f>MIN(N59,ROUNDDOWN(G59/2,0))</f>
        <v>0</v>
      </c>
      <c r="K59" s="117"/>
      <c r="L59" s="20" t="s">
        <v>10</v>
      </c>
      <c r="M59" s="1" t="s">
        <v>40</v>
      </c>
      <c r="N59" s="3">
        <v>50000</v>
      </c>
      <c r="O59" s="32"/>
      <c r="P59" s="34"/>
    </row>
    <row r="60" spans="2:16" ht="32.4" customHeight="1" thickBot="1">
      <c r="B60" s="147"/>
      <c r="C60" s="148"/>
      <c r="D60" s="148"/>
      <c r="E60" s="96" t="s">
        <v>46</v>
      </c>
      <c r="F60" s="97"/>
      <c r="G60" s="104">
        <f>SUM(G56:H59)</f>
        <v>0</v>
      </c>
      <c r="H60" s="105"/>
      <c r="I60" s="15" t="s">
        <v>10</v>
      </c>
      <c r="J60" s="104">
        <f>ROUNDDOWN(J56+J57+J58+J59,-3)</f>
        <v>0</v>
      </c>
      <c r="K60" s="105"/>
      <c r="L60" s="16" t="s">
        <v>10</v>
      </c>
      <c r="O60" s="34"/>
    </row>
    <row r="61" spans="2:16" ht="32.4" customHeight="1" thickBot="1">
      <c r="B61" s="126" t="s">
        <v>55</v>
      </c>
      <c r="C61" s="127"/>
      <c r="D61" s="127"/>
      <c r="E61" s="95" t="s">
        <v>36</v>
      </c>
      <c r="F61" s="95"/>
      <c r="G61" s="106"/>
      <c r="H61" s="107"/>
      <c r="I61" s="31" t="s">
        <v>32</v>
      </c>
      <c r="J61" s="135">
        <f>MIN(N62,ROUNDDOWN(G61/2,0))</f>
        <v>0</v>
      </c>
      <c r="K61" s="136"/>
      <c r="L61" s="31" t="s">
        <v>32</v>
      </c>
      <c r="O61" s="34"/>
    </row>
    <row r="62" spans="2:16" ht="32.4" customHeight="1" thickBot="1">
      <c r="B62" s="128"/>
      <c r="C62" s="129"/>
      <c r="D62" s="129"/>
      <c r="E62" s="124" t="s">
        <v>47</v>
      </c>
      <c r="F62" s="125"/>
      <c r="G62" s="103">
        <f>G61</f>
        <v>0</v>
      </c>
      <c r="H62" s="103"/>
      <c r="I62" s="21" t="s">
        <v>32</v>
      </c>
      <c r="J62" s="103">
        <f>ROUNDDOWN(J61,-3)</f>
        <v>0</v>
      </c>
      <c r="K62" s="103"/>
      <c r="L62" s="22" t="s">
        <v>32</v>
      </c>
      <c r="M62" s="2" t="s">
        <v>49</v>
      </c>
      <c r="N62" s="4">
        <v>200000</v>
      </c>
      <c r="O62" s="32"/>
    </row>
    <row r="63" spans="2:16" ht="32.4" customHeight="1" thickBot="1">
      <c r="B63" s="132" t="s">
        <v>35</v>
      </c>
      <c r="C63" s="133"/>
      <c r="D63" s="133"/>
      <c r="E63" s="133"/>
      <c r="F63" s="134"/>
      <c r="G63" s="102">
        <f>G55+G60+G62</f>
        <v>0</v>
      </c>
      <c r="H63" s="102"/>
      <c r="I63" s="15" t="s">
        <v>32</v>
      </c>
      <c r="J63" s="102">
        <f>J55+J60+J62</f>
        <v>0</v>
      </c>
      <c r="K63" s="102"/>
      <c r="L63" s="16" t="s">
        <v>32</v>
      </c>
    </row>
    <row r="64" spans="2:16">
      <c r="B64" s="120" t="s">
        <v>38</v>
      </c>
      <c r="C64" s="120"/>
      <c r="D64" s="120"/>
      <c r="E64" s="120"/>
      <c r="F64" s="120"/>
      <c r="G64" s="120"/>
      <c r="H64" s="120"/>
      <c r="I64" s="120"/>
      <c r="J64" s="120"/>
      <c r="K64" s="120"/>
      <c r="L64" s="120"/>
    </row>
    <row r="65" ht="24.6" customHeight="1"/>
    <row r="66" ht="24.6" customHeight="1"/>
    <row r="67" ht="24.6" customHeight="1"/>
    <row r="68" ht="24.6" customHeight="1"/>
    <row r="69" ht="24.6" customHeight="1"/>
    <row r="70" ht="24.6" customHeight="1"/>
    <row r="71" ht="24.6" customHeight="1"/>
    <row r="72" ht="24.6" customHeight="1"/>
    <row r="73" ht="24.6" customHeight="1"/>
    <row r="74" ht="24.6" customHeight="1"/>
    <row r="75" ht="24.6" customHeight="1"/>
    <row r="76" ht="24.6" customHeight="1"/>
    <row r="77" ht="24.6" customHeight="1"/>
    <row r="78" ht="24.6" customHeight="1"/>
    <row r="79" ht="24.6" customHeight="1"/>
    <row r="80" ht="24.6" customHeight="1"/>
    <row r="81" ht="24.6" customHeight="1"/>
    <row r="82" ht="24.6" customHeight="1"/>
    <row r="83" ht="24.6" customHeight="1"/>
    <row r="84" ht="24.6" customHeight="1"/>
    <row r="85" ht="24.6" customHeight="1"/>
    <row r="86" ht="24.6" customHeight="1"/>
    <row r="87" ht="24.6" customHeight="1"/>
    <row r="88" ht="24.6" customHeight="1"/>
    <row r="89" ht="24.6" customHeight="1"/>
    <row r="90" ht="24.6" customHeight="1"/>
    <row r="91" ht="24.6" customHeight="1"/>
    <row r="92" ht="24.6" customHeight="1"/>
    <row r="93" ht="24.6" customHeight="1"/>
    <row r="94" ht="24.6" customHeight="1"/>
    <row r="95" ht="24.6" customHeight="1"/>
    <row r="96" ht="24.6" customHeight="1"/>
    <row r="97" ht="24.6" customHeight="1"/>
    <row r="98" ht="24.6" customHeight="1"/>
    <row r="99" ht="24.6" customHeight="1"/>
    <row r="100" ht="24.6" customHeight="1"/>
    <row r="101" ht="24.6" customHeight="1"/>
    <row r="102" ht="24.6" customHeight="1"/>
    <row r="103" ht="24.6" customHeight="1"/>
    <row r="104" ht="24.6" customHeight="1"/>
    <row r="105" ht="24.6" customHeight="1"/>
    <row r="106" ht="24.6" customHeight="1"/>
    <row r="107" ht="24.6" customHeight="1"/>
    <row r="108" ht="24.6" customHeight="1"/>
    <row r="109" ht="24.6" customHeight="1"/>
    <row r="110" ht="24.6" customHeight="1"/>
    <row r="111" ht="24.6" customHeight="1"/>
    <row r="112" ht="24.6" customHeight="1"/>
    <row r="113" ht="24.6" customHeight="1"/>
    <row r="114" ht="24.6" customHeight="1"/>
    <row r="115" ht="24.6" customHeight="1"/>
    <row r="116" ht="24.6" customHeight="1"/>
    <row r="117" ht="24.6" customHeight="1"/>
    <row r="118" ht="24.6" customHeight="1"/>
    <row r="119" ht="24.6" customHeight="1"/>
    <row r="120" ht="24.6" customHeight="1"/>
    <row r="121" ht="24.6" customHeight="1"/>
    <row r="122" ht="24.6" customHeight="1"/>
    <row r="123" ht="24.6" customHeight="1"/>
    <row r="124" ht="24.6" customHeight="1"/>
    <row r="125" ht="24.6" customHeight="1"/>
    <row r="126" ht="24.6" customHeight="1"/>
    <row r="127" ht="24.6" customHeight="1"/>
    <row r="128" ht="24.6" customHeight="1"/>
    <row r="129" ht="24.6" customHeight="1"/>
    <row r="130" ht="24.6" customHeight="1"/>
    <row r="131" ht="24.6" customHeight="1"/>
    <row r="132" ht="24.6" customHeight="1"/>
    <row r="133" ht="24.6" customHeight="1"/>
    <row r="134" ht="24.6" customHeight="1"/>
    <row r="135" ht="24.6" customHeight="1"/>
    <row r="136" ht="24.6" customHeight="1"/>
    <row r="137" ht="24.6" customHeight="1"/>
    <row r="138" ht="24.6" customHeight="1"/>
    <row r="139" ht="24.6" customHeight="1"/>
    <row r="140" ht="24.6" customHeight="1"/>
    <row r="141" ht="24.6" customHeight="1"/>
    <row r="142" ht="24.6" customHeight="1"/>
    <row r="143" ht="24.6" customHeight="1"/>
    <row r="144" ht="24.6" customHeight="1"/>
    <row r="145" ht="24.6" customHeight="1"/>
    <row r="146" ht="24.6" customHeight="1"/>
    <row r="147" ht="24.6" customHeight="1"/>
    <row r="148" ht="24.6" customHeight="1"/>
    <row r="149" ht="24.6" customHeight="1"/>
    <row r="150" ht="24.6" customHeight="1"/>
    <row r="151" ht="24.6" customHeight="1"/>
    <row r="152" ht="24.6" customHeight="1"/>
    <row r="153" ht="24.6" customHeight="1"/>
    <row r="154" ht="24.6" customHeight="1"/>
    <row r="155" ht="24.6" customHeight="1"/>
    <row r="156" ht="24.6" customHeight="1"/>
    <row r="157" ht="24.6" customHeight="1"/>
    <row r="158" ht="24.6" customHeight="1"/>
    <row r="159" ht="24.6" customHeight="1"/>
    <row r="160" ht="24.6" customHeight="1"/>
    <row r="161" ht="24.6" customHeight="1"/>
    <row r="162" ht="24.6" customHeight="1"/>
    <row r="163" ht="24.6" customHeight="1"/>
    <row r="164" ht="24.6" customHeight="1"/>
    <row r="165" ht="24.6" customHeight="1"/>
  </sheetData>
  <mergeCells count="100">
    <mergeCell ref="B42:D42"/>
    <mergeCell ref="B43:D55"/>
    <mergeCell ref="G43:H43"/>
    <mergeCell ref="G44:H44"/>
    <mergeCell ref="B56:D60"/>
    <mergeCell ref="E54:F54"/>
    <mergeCell ref="G54:H54"/>
    <mergeCell ref="E56:F56"/>
    <mergeCell ref="B64:L64"/>
    <mergeCell ref="J43:L47"/>
    <mergeCell ref="J52:L53"/>
    <mergeCell ref="E62:F62"/>
    <mergeCell ref="B61:D62"/>
    <mergeCell ref="J60:K60"/>
    <mergeCell ref="E58:F58"/>
    <mergeCell ref="G58:H58"/>
    <mergeCell ref="E59:F59"/>
    <mergeCell ref="G59:H59"/>
    <mergeCell ref="E60:F60"/>
    <mergeCell ref="G60:H60"/>
    <mergeCell ref="G47:H47"/>
    <mergeCell ref="G48:H48"/>
    <mergeCell ref="B63:F63"/>
    <mergeCell ref="J61:K61"/>
    <mergeCell ref="G63:H63"/>
    <mergeCell ref="J63:K63"/>
    <mergeCell ref="G62:H62"/>
    <mergeCell ref="J62:K62"/>
    <mergeCell ref="G53:H53"/>
    <mergeCell ref="G55:H55"/>
    <mergeCell ref="G61:H61"/>
    <mergeCell ref="G56:H56"/>
    <mergeCell ref="J56:K56"/>
    <mergeCell ref="J58:K58"/>
    <mergeCell ref="J54:K54"/>
    <mergeCell ref="J55:K55"/>
    <mergeCell ref="J59:K59"/>
    <mergeCell ref="G57:H57"/>
    <mergeCell ref="J57:K57"/>
    <mergeCell ref="E61:F61"/>
    <mergeCell ref="E53:F53"/>
    <mergeCell ref="E48:F48"/>
    <mergeCell ref="E55:F55"/>
    <mergeCell ref="E44:F44"/>
    <mergeCell ref="E45:F45"/>
    <mergeCell ref="E49:F49"/>
    <mergeCell ref="E46:F46"/>
    <mergeCell ref="E47:F47"/>
    <mergeCell ref="E52:F52"/>
    <mergeCell ref="E57:F57"/>
    <mergeCell ref="J42:L42"/>
    <mergeCell ref="E43:F43"/>
    <mergeCell ref="G45:H45"/>
    <mergeCell ref="G46:H46"/>
    <mergeCell ref="G52:H52"/>
    <mergeCell ref="J51:K51"/>
    <mergeCell ref="E42:F42"/>
    <mergeCell ref="G42:I42"/>
    <mergeCell ref="E50:F50"/>
    <mergeCell ref="G50:H50"/>
    <mergeCell ref="E51:F51"/>
    <mergeCell ref="G51:H51"/>
    <mergeCell ref="G49:H49"/>
    <mergeCell ref="J48:K48"/>
    <mergeCell ref="J49:L50"/>
    <mergeCell ref="B19:L19"/>
    <mergeCell ref="B34:L34"/>
    <mergeCell ref="B35:L35"/>
    <mergeCell ref="B37:L37"/>
    <mergeCell ref="B38:L38"/>
    <mergeCell ref="B36:L36"/>
    <mergeCell ref="B39:L39"/>
    <mergeCell ref="K41:L41"/>
    <mergeCell ref="B20:L21"/>
    <mergeCell ref="B23:L24"/>
    <mergeCell ref="B26:L27"/>
    <mergeCell ref="B29:L30"/>
    <mergeCell ref="B28:L28"/>
    <mergeCell ref="B25:L25"/>
    <mergeCell ref="B22:L22"/>
    <mergeCell ref="B13:L13"/>
    <mergeCell ref="B14:L14"/>
    <mergeCell ref="B17:L17"/>
    <mergeCell ref="B18:L18"/>
    <mergeCell ref="B15:L15"/>
    <mergeCell ref="B16:L16"/>
    <mergeCell ref="C10:L10"/>
    <mergeCell ref="A3:L3"/>
    <mergeCell ref="B9:C9"/>
    <mergeCell ref="B6:C6"/>
    <mergeCell ref="B7:C7"/>
    <mergeCell ref="D7:G7"/>
    <mergeCell ref="I9:L9"/>
    <mergeCell ref="I6:K6"/>
    <mergeCell ref="I7:K7"/>
    <mergeCell ref="D9:G9"/>
    <mergeCell ref="D6:F6"/>
    <mergeCell ref="D8:G8"/>
    <mergeCell ref="B8:C8"/>
    <mergeCell ref="I8:L8"/>
  </mergeCells>
  <phoneticPr fontId="1"/>
  <pageMargins left="0.7" right="0.7" top="0.75" bottom="0.75" header="0.3" footer="0.3"/>
  <pageSetup paperSize="9" scale="97" orientation="portrait" r:id="rId1"/>
  <rowBreaks count="1" manualBreakCount="1">
    <brk id="39"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68580</xdr:colOff>
                    <xdr:row>32</xdr:row>
                    <xdr:rowOff>30480</xdr:rowOff>
                  </from>
                  <to>
                    <xdr:col>2</xdr:col>
                    <xdr:colOff>53340</xdr:colOff>
                    <xdr:row>32</xdr:row>
                    <xdr:rowOff>289560</xdr:rowOff>
                  </to>
                </anchor>
              </controlPr>
            </control>
          </mc:Choice>
        </mc:AlternateContent>
        <mc:AlternateContent xmlns:mc="http://schemas.openxmlformats.org/markup-compatibility/2006">
          <mc:Choice Requires="x14">
            <control shapeId="1036" r:id="rId5" name="Check Box 12">
              <controlPr locked="0" defaultSize="0" autoFill="0" autoLine="0" autoPict="0">
                <anchor moveWithCells="1">
                  <from>
                    <xdr:col>1</xdr:col>
                    <xdr:colOff>22860</xdr:colOff>
                    <xdr:row>45</xdr:row>
                    <xdr:rowOff>30480</xdr:rowOff>
                  </from>
                  <to>
                    <xdr:col>3</xdr:col>
                    <xdr:colOff>205740</xdr:colOff>
                    <xdr:row>45</xdr:row>
                    <xdr:rowOff>342900</xdr:rowOff>
                  </to>
                </anchor>
              </controlPr>
            </control>
          </mc:Choice>
        </mc:AlternateContent>
        <mc:AlternateContent xmlns:mc="http://schemas.openxmlformats.org/markup-compatibility/2006">
          <mc:Choice Requires="x14">
            <control shapeId="1038" r:id="rId6" name="Check Box 14">
              <controlPr locked="0" defaultSize="0" autoFill="0" autoLine="0" autoPict="0">
                <anchor moveWithCells="1">
                  <from>
                    <xdr:col>1</xdr:col>
                    <xdr:colOff>22860</xdr:colOff>
                    <xdr:row>46</xdr:row>
                    <xdr:rowOff>182880</xdr:rowOff>
                  </from>
                  <to>
                    <xdr:col>3</xdr:col>
                    <xdr:colOff>99060</xdr:colOff>
                    <xdr:row>47</xdr:row>
                    <xdr:rowOff>15240</xdr:rowOff>
                  </to>
                </anchor>
              </controlPr>
            </control>
          </mc:Choice>
        </mc:AlternateContent>
        <mc:AlternateContent xmlns:mc="http://schemas.openxmlformats.org/markup-compatibility/2006">
          <mc:Choice Requires="x14">
            <control shapeId="1045" r:id="rId7" name="Check Box 21">
              <controlPr locked="0" defaultSize="0" autoFill="0" autoLine="0" autoPict="0">
                <anchor moveWithCells="1">
                  <from>
                    <xdr:col>1</xdr:col>
                    <xdr:colOff>137160</xdr:colOff>
                    <xdr:row>47</xdr:row>
                    <xdr:rowOff>91440</xdr:rowOff>
                  </from>
                  <to>
                    <xdr:col>2</xdr:col>
                    <xdr:colOff>647700</xdr:colOff>
                    <xdr:row>48</xdr:row>
                    <xdr:rowOff>373380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1</xdr:col>
                    <xdr:colOff>38100</xdr:colOff>
                    <xdr:row>9</xdr:row>
                    <xdr:rowOff>0</xdr:rowOff>
                  </from>
                  <to>
                    <xdr:col>2</xdr:col>
                    <xdr:colOff>60960</xdr:colOff>
                    <xdr:row>9</xdr:row>
                    <xdr:rowOff>251460</xdr:rowOff>
                  </to>
                </anchor>
              </controlPr>
            </control>
          </mc:Choice>
        </mc:AlternateContent>
        <mc:AlternateContent xmlns:mc="http://schemas.openxmlformats.org/markup-compatibility/2006">
          <mc:Choice Requires="x14">
            <control shapeId="1049" r:id="rId9" name="Check Box 25">
              <controlPr locked="0" defaultSize="0" autoFill="0" autoLine="0" autoPict="0">
                <anchor moveWithCells="1">
                  <from>
                    <xdr:col>1</xdr:col>
                    <xdr:colOff>22860</xdr:colOff>
                    <xdr:row>45</xdr:row>
                    <xdr:rowOff>289560</xdr:rowOff>
                  </from>
                  <to>
                    <xdr:col>3</xdr:col>
                    <xdr:colOff>68580</xdr:colOff>
                    <xdr:row>46</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65"/>
  <sheetViews>
    <sheetView view="pageBreakPreview" topLeftCell="A31" zoomScale="85" zoomScaleNormal="100" zoomScaleSheetLayoutView="85" workbookViewId="0">
      <selection activeCell="S38" sqref="S38"/>
    </sheetView>
  </sheetViews>
  <sheetFormatPr defaultRowHeight="13.2"/>
  <cols>
    <col min="1" max="2" width="4.44140625" style="5" customWidth="1"/>
    <col min="3" max="3" width="10.5546875" style="5" customWidth="1"/>
    <col min="4" max="4" width="3.5546875" style="5" customWidth="1"/>
    <col min="5" max="6" width="8.44140625" style="5" customWidth="1"/>
    <col min="7" max="7" width="7" style="5" customWidth="1"/>
    <col min="8" max="8" width="10.6640625" style="5" customWidth="1"/>
    <col min="9" max="9" width="4.109375" style="5" customWidth="1"/>
    <col min="10" max="10" width="8.44140625" style="5" customWidth="1"/>
    <col min="11" max="11" width="10.109375" style="5" customWidth="1"/>
    <col min="12" max="12" width="4.109375" style="5" customWidth="1"/>
    <col min="13" max="13" width="0.109375" style="1" hidden="1" customWidth="1"/>
    <col min="14" max="14" width="0.33203125" style="3" hidden="1" customWidth="1"/>
    <col min="15" max="15" width="28.33203125" style="3" hidden="1" customWidth="1"/>
    <col min="16" max="16" width="0.21875" style="3" hidden="1" customWidth="1"/>
    <col min="17" max="17" width="33.5546875" style="3" hidden="1" customWidth="1"/>
    <col min="18" max="18" width="0.109375" style="30" customWidth="1"/>
    <col min="19" max="19" width="50.6640625" customWidth="1"/>
  </cols>
  <sheetData>
    <row r="1" spans="1:20" ht="17.399999999999999" customHeight="1">
      <c r="A1" s="5" t="s">
        <v>0</v>
      </c>
    </row>
    <row r="2" spans="1:20" ht="17.399999999999999" customHeight="1"/>
    <row r="3" spans="1:20" ht="17.399999999999999" customHeight="1">
      <c r="A3" s="39" t="s">
        <v>1</v>
      </c>
      <c r="B3" s="39"/>
      <c r="C3" s="39"/>
      <c r="D3" s="39"/>
      <c r="E3" s="39"/>
      <c r="F3" s="39"/>
      <c r="G3" s="39"/>
      <c r="H3" s="39"/>
      <c r="I3" s="39"/>
      <c r="J3" s="39"/>
      <c r="K3" s="39"/>
      <c r="L3" s="39"/>
    </row>
    <row r="4" spans="1:20" ht="17.399999999999999" customHeight="1"/>
    <row r="5" spans="1:20" ht="17.399999999999999" customHeight="1">
      <c r="A5" s="5" t="s">
        <v>2</v>
      </c>
      <c r="B5" s="6"/>
      <c r="C5" s="6"/>
      <c r="D5" s="6"/>
      <c r="E5" s="6"/>
      <c r="F5" s="6"/>
      <c r="G5" s="6"/>
      <c r="H5" s="6"/>
      <c r="I5" s="6"/>
      <c r="J5" s="6"/>
      <c r="K5" s="6"/>
      <c r="L5" s="6"/>
    </row>
    <row r="6" spans="1:20" ht="20.399999999999999" customHeight="1">
      <c r="A6" s="7"/>
      <c r="B6" s="42" t="s">
        <v>11</v>
      </c>
      <c r="C6" s="43"/>
      <c r="D6" s="52"/>
      <c r="E6" s="52"/>
      <c r="F6" s="53"/>
      <c r="G6" s="24" t="s">
        <v>10</v>
      </c>
      <c r="H6" s="28" t="s">
        <v>7</v>
      </c>
      <c r="I6" s="47"/>
      <c r="J6" s="47"/>
      <c r="K6" s="48"/>
      <c r="L6" s="25" t="s">
        <v>9</v>
      </c>
    </row>
    <row r="7" spans="1:20" ht="20.399999999999999" customHeight="1">
      <c r="A7" s="7"/>
      <c r="B7" s="40" t="s">
        <v>4</v>
      </c>
      <c r="C7" s="41"/>
      <c r="D7" s="44"/>
      <c r="E7" s="44"/>
      <c r="F7" s="44"/>
      <c r="G7" s="44"/>
      <c r="H7" s="29" t="s">
        <v>8</v>
      </c>
      <c r="I7" s="49"/>
      <c r="J7" s="49"/>
      <c r="K7" s="50"/>
      <c r="L7" s="26" t="s">
        <v>10</v>
      </c>
      <c r="T7" s="27"/>
    </row>
    <row r="8" spans="1:20" ht="20.399999999999999" customHeight="1">
      <c r="A8" s="7"/>
      <c r="B8" s="55" t="s">
        <v>5</v>
      </c>
      <c r="C8" s="56"/>
      <c r="D8" s="54"/>
      <c r="E8" s="54"/>
      <c r="F8" s="54"/>
      <c r="G8" s="54"/>
      <c r="H8" s="29" t="s">
        <v>53</v>
      </c>
      <c r="I8" s="45"/>
      <c r="J8" s="45"/>
      <c r="K8" s="45"/>
      <c r="L8" s="46"/>
    </row>
    <row r="9" spans="1:20" ht="20.399999999999999" customHeight="1">
      <c r="A9" s="7"/>
      <c r="B9" s="40" t="s">
        <v>3</v>
      </c>
      <c r="C9" s="41"/>
      <c r="D9" s="51"/>
      <c r="E9" s="51"/>
      <c r="F9" s="51"/>
      <c r="G9" s="51"/>
      <c r="H9" s="29" t="s">
        <v>6</v>
      </c>
      <c r="I9" s="45"/>
      <c r="J9" s="45"/>
      <c r="K9" s="45"/>
      <c r="L9" s="46"/>
    </row>
    <row r="10" spans="1:20" ht="20.399999999999999" customHeight="1">
      <c r="A10" s="7"/>
      <c r="B10" s="23"/>
      <c r="C10" s="37" t="s">
        <v>63</v>
      </c>
      <c r="D10" s="37"/>
      <c r="E10" s="37"/>
      <c r="F10" s="37"/>
      <c r="G10" s="37"/>
      <c r="H10" s="37"/>
      <c r="I10" s="37"/>
      <c r="J10" s="37"/>
      <c r="K10" s="37"/>
      <c r="L10" s="38"/>
    </row>
    <row r="11" spans="1:20" ht="17.399999999999999" customHeight="1"/>
    <row r="12" spans="1:20" ht="17.399999999999999" customHeight="1">
      <c r="A12" s="5" t="s">
        <v>13</v>
      </c>
    </row>
    <row r="13" spans="1:20" ht="16.2" customHeight="1">
      <c r="B13" s="57" t="s">
        <v>12</v>
      </c>
      <c r="C13" s="58"/>
      <c r="D13" s="58"/>
      <c r="E13" s="58"/>
      <c r="F13" s="58"/>
      <c r="G13" s="58"/>
      <c r="H13" s="58"/>
      <c r="I13" s="58"/>
      <c r="J13" s="58"/>
      <c r="K13" s="58"/>
      <c r="L13" s="59"/>
    </row>
    <row r="14" spans="1:20" ht="25.8" customHeight="1">
      <c r="B14" s="152"/>
      <c r="C14" s="152"/>
      <c r="D14" s="152"/>
      <c r="E14" s="152"/>
      <c r="F14" s="152"/>
      <c r="G14" s="152"/>
      <c r="H14" s="152"/>
      <c r="I14" s="152"/>
      <c r="J14" s="152"/>
      <c r="K14" s="152"/>
      <c r="L14" s="152"/>
    </row>
    <row r="15" spans="1:20" ht="16.2" customHeight="1">
      <c r="B15" s="61" t="s">
        <v>16</v>
      </c>
      <c r="C15" s="62"/>
      <c r="D15" s="62"/>
      <c r="E15" s="62"/>
      <c r="F15" s="62"/>
      <c r="G15" s="62"/>
      <c r="H15" s="62"/>
      <c r="I15" s="62"/>
      <c r="J15" s="62"/>
      <c r="K15" s="62"/>
      <c r="L15" s="63"/>
    </row>
    <row r="16" spans="1:20" ht="26.4" customHeight="1">
      <c r="B16" s="152"/>
      <c r="C16" s="152"/>
      <c r="D16" s="152"/>
      <c r="E16" s="152"/>
      <c r="F16" s="152"/>
      <c r="G16" s="152"/>
      <c r="H16" s="152"/>
      <c r="I16" s="152"/>
      <c r="J16" s="152"/>
      <c r="K16" s="152"/>
      <c r="L16" s="152"/>
    </row>
    <row r="17" spans="1:17" ht="16.2" customHeight="1">
      <c r="B17" s="61" t="s">
        <v>17</v>
      </c>
      <c r="C17" s="62"/>
      <c r="D17" s="62"/>
      <c r="E17" s="62"/>
      <c r="F17" s="62"/>
      <c r="G17" s="62"/>
      <c r="H17" s="62"/>
      <c r="I17" s="62"/>
      <c r="J17" s="62"/>
      <c r="K17" s="62"/>
      <c r="L17" s="63"/>
      <c r="M17" s="30"/>
      <c r="N17" s="30"/>
      <c r="O17" s="30"/>
      <c r="P17" s="30"/>
      <c r="Q17" s="30"/>
    </row>
    <row r="18" spans="1:17" ht="27.6" customHeight="1">
      <c r="B18" s="152"/>
      <c r="C18" s="152"/>
      <c r="D18" s="152"/>
      <c r="E18" s="152"/>
      <c r="F18" s="152"/>
      <c r="G18" s="152"/>
      <c r="H18" s="152"/>
      <c r="I18" s="152"/>
      <c r="J18" s="152"/>
      <c r="K18" s="152"/>
      <c r="L18" s="152"/>
      <c r="M18" s="30"/>
      <c r="N18" s="30"/>
      <c r="O18" s="30"/>
      <c r="P18" s="30"/>
      <c r="Q18" s="30"/>
    </row>
    <row r="19" spans="1:17" ht="16.2" customHeight="1">
      <c r="B19" s="61" t="s">
        <v>18</v>
      </c>
      <c r="C19" s="62"/>
      <c r="D19" s="62"/>
      <c r="E19" s="62"/>
      <c r="F19" s="62"/>
      <c r="G19" s="62"/>
      <c r="H19" s="62"/>
      <c r="I19" s="62"/>
      <c r="J19" s="62"/>
      <c r="K19" s="62"/>
      <c r="L19" s="63"/>
      <c r="M19" s="30"/>
      <c r="N19" s="30"/>
      <c r="O19" s="30"/>
      <c r="P19" s="30"/>
      <c r="Q19" s="30"/>
    </row>
    <row r="20" spans="1:17" ht="20.399999999999999" customHeight="1">
      <c r="B20" s="153"/>
      <c r="C20" s="153"/>
      <c r="D20" s="153"/>
      <c r="E20" s="153"/>
      <c r="F20" s="153"/>
      <c r="G20" s="153"/>
      <c r="H20" s="153"/>
      <c r="I20" s="153"/>
      <c r="J20" s="153"/>
      <c r="K20" s="153"/>
      <c r="L20" s="153"/>
      <c r="M20" s="30"/>
      <c r="N20" s="30"/>
      <c r="O20" s="30"/>
      <c r="P20" s="30"/>
      <c r="Q20" s="30"/>
    </row>
    <row r="21" spans="1:17" ht="34.200000000000003" customHeight="1">
      <c r="B21" s="154"/>
      <c r="C21" s="154"/>
      <c r="D21" s="154"/>
      <c r="E21" s="154"/>
      <c r="F21" s="154"/>
      <c r="G21" s="154"/>
      <c r="H21" s="154"/>
      <c r="I21" s="154"/>
      <c r="J21" s="154"/>
      <c r="K21" s="154"/>
      <c r="L21" s="154"/>
      <c r="M21" s="30"/>
      <c r="N21" s="30"/>
      <c r="O21" s="30"/>
      <c r="P21" s="30"/>
      <c r="Q21" s="30"/>
    </row>
    <row r="22" spans="1:17" ht="16.2" customHeight="1">
      <c r="B22" s="72" t="s">
        <v>19</v>
      </c>
      <c r="C22" s="73"/>
      <c r="D22" s="73"/>
      <c r="E22" s="73"/>
      <c r="F22" s="73"/>
      <c r="G22" s="73"/>
      <c r="H22" s="73"/>
      <c r="I22" s="73"/>
      <c r="J22" s="73"/>
      <c r="K22" s="73"/>
      <c r="L22" s="74"/>
      <c r="M22" s="30"/>
      <c r="N22" s="30"/>
      <c r="O22" s="30"/>
      <c r="P22" s="30"/>
      <c r="Q22" s="30"/>
    </row>
    <row r="23" spans="1:17" ht="20.399999999999999" customHeight="1">
      <c r="B23" s="153"/>
      <c r="C23" s="153"/>
      <c r="D23" s="153"/>
      <c r="E23" s="153"/>
      <c r="F23" s="153"/>
      <c r="G23" s="153"/>
      <c r="H23" s="153"/>
      <c r="I23" s="153"/>
      <c r="J23" s="153"/>
      <c r="K23" s="153"/>
      <c r="L23" s="153"/>
      <c r="M23" s="30"/>
      <c r="N23" s="30"/>
      <c r="O23" s="30"/>
      <c r="P23" s="30"/>
      <c r="Q23" s="30"/>
    </row>
    <row r="24" spans="1:17" ht="7.2" customHeight="1">
      <c r="B24" s="154"/>
      <c r="C24" s="154"/>
      <c r="D24" s="154"/>
      <c r="E24" s="154"/>
      <c r="F24" s="154"/>
      <c r="G24" s="154"/>
      <c r="H24" s="154"/>
      <c r="I24" s="154"/>
      <c r="J24" s="154"/>
      <c r="K24" s="154"/>
      <c r="L24" s="154"/>
      <c r="M24" s="30"/>
      <c r="N24" s="30"/>
      <c r="O24" s="30"/>
      <c r="P24" s="30"/>
      <c r="Q24" s="30"/>
    </row>
    <row r="25" spans="1:17" ht="16.2" customHeight="1">
      <c r="B25" s="61" t="s">
        <v>20</v>
      </c>
      <c r="C25" s="62"/>
      <c r="D25" s="62"/>
      <c r="E25" s="62"/>
      <c r="F25" s="62"/>
      <c r="G25" s="62"/>
      <c r="H25" s="62"/>
      <c r="I25" s="62"/>
      <c r="J25" s="62"/>
      <c r="K25" s="62"/>
      <c r="L25" s="63"/>
      <c r="M25" s="30"/>
      <c r="N25" s="30"/>
      <c r="O25" s="30"/>
      <c r="P25" s="30"/>
      <c r="Q25" s="30"/>
    </row>
    <row r="26" spans="1:17" ht="20.399999999999999" customHeight="1">
      <c r="B26" s="153"/>
      <c r="C26" s="153"/>
      <c r="D26" s="153"/>
      <c r="E26" s="153"/>
      <c r="F26" s="153"/>
      <c r="G26" s="153"/>
      <c r="H26" s="153"/>
      <c r="I26" s="153"/>
      <c r="J26" s="153"/>
      <c r="K26" s="153"/>
      <c r="L26" s="153"/>
      <c r="M26" s="30"/>
      <c r="N26" s="30"/>
      <c r="O26" s="30"/>
      <c r="P26" s="30"/>
      <c r="Q26" s="30"/>
    </row>
    <row r="27" spans="1:17" ht="6" customHeight="1">
      <c r="B27" s="154"/>
      <c r="C27" s="154"/>
      <c r="D27" s="154"/>
      <c r="E27" s="154"/>
      <c r="F27" s="154"/>
      <c r="G27" s="154"/>
      <c r="H27" s="154"/>
      <c r="I27" s="154"/>
      <c r="J27" s="154"/>
      <c r="K27" s="154"/>
      <c r="L27" s="154"/>
      <c r="M27" s="30"/>
      <c r="N27" s="30"/>
      <c r="O27" s="30"/>
      <c r="P27" s="30"/>
      <c r="Q27" s="30"/>
    </row>
    <row r="28" spans="1:17" ht="16.2" customHeight="1">
      <c r="B28" s="61" t="s">
        <v>21</v>
      </c>
      <c r="C28" s="62"/>
      <c r="D28" s="62"/>
      <c r="E28" s="62"/>
      <c r="F28" s="62"/>
      <c r="G28" s="62"/>
      <c r="H28" s="62"/>
      <c r="I28" s="62"/>
      <c r="J28" s="62"/>
      <c r="K28" s="62"/>
      <c r="L28" s="63"/>
      <c r="M28" s="30"/>
      <c r="N28" s="30"/>
      <c r="O28" s="30"/>
      <c r="P28" s="30"/>
      <c r="Q28" s="30"/>
    </row>
    <row r="29" spans="1:17" ht="20.399999999999999" customHeight="1">
      <c r="B29" s="153"/>
      <c r="C29" s="153"/>
      <c r="D29" s="153"/>
      <c r="E29" s="153"/>
      <c r="F29" s="153"/>
      <c r="G29" s="153"/>
      <c r="H29" s="153"/>
      <c r="I29" s="153"/>
      <c r="J29" s="153"/>
      <c r="K29" s="153"/>
      <c r="L29" s="153"/>
      <c r="M29" s="30"/>
      <c r="N29" s="30"/>
      <c r="O29" s="30"/>
      <c r="P29" s="30"/>
      <c r="Q29" s="30"/>
    </row>
    <row r="30" spans="1:17" ht="6" customHeight="1">
      <c r="B30" s="155"/>
      <c r="C30" s="155"/>
      <c r="D30" s="155"/>
      <c r="E30" s="155"/>
      <c r="F30" s="155"/>
      <c r="G30" s="155"/>
      <c r="H30" s="155"/>
      <c r="I30" s="155"/>
      <c r="J30" s="155"/>
      <c r="K30" s="155"/>
      <c r="L30" s="155"/>
      <c r="M30" s="30"/>
      <c r="N30" s="30"/>
      <c r="O30" s="30"/>
      <c r="P30" s="30"/>
      <c r="Q30" s="30"/>
    </row>
    <row r="31" spans="1:17" ht="17.399999999999999" customHeight="1">
      <c r="M31" s="30"/>
      <c r="N31" s="30"/>
      <c r="O31" s="30"/>
      <c r="P31" s="30"/>
      <c r="Q31" s="30"/>
    </row>
    <row r="32" spans="1:17" ht="17.399999999999999" customHeight="1">
      <c r="A32" s="5" t="s">
        <v>14</v>
      </c>
      <c r="M32" s="30"/>
      <c r="N32" s="30"/>
      <c r="O32" s="30"/>
      <c r="P32" s="30"/>
      <c r="Q32" s="30"/>
    </row>
    <row r="33" spans="1:24" ht="24.6" customHeight="1">
      <c r="B33" s="8"/>
      <c r="C33" s="5" t="s">
        <v>31</v>
      </c>
    </row>
    <row r="34" spans="1:24" ht="24.6" customHeight="1">
      <c r="B34" s="57" t="s">
        <v>56</v>
      </c>
      <c r="C34" s="58"/>
      <c r="D34" s="58"/>
      <c r="E34" s="58"/>
      <c r="F34" s="58"/>
      <c r="G34" s="58"/>
      <c r="H34" s="58"/>
      <c r="I34" s="58"/>
      <c r="J34" s="58"/>
      <c r="K34" s="58"/>
      <c r="L34" s="59"/>
    </row>
    <row r="35" spans="1:24" ht="33" customHeight="1">
      <c r="B35" s="75" t="s">
        <v>15</v>
      </c>
      <c r="C35" s="76"/>
      <c r="D35" s="76"/>
      <c r="E35" s="76"/>
      <c r="F35" s="76"/>
      <c r="G35" s="76"/>
      <c r="H35" s="76"/>
      <c r="I35" s="76"/>
      <c r="J35" s="76"/>
      <c r="K35" s="76"/>
      <c r="L35" s="77"/>
    </row>
    <row r="36" spans="1:24" ht="33" customHeight="1">
      <c r="B36" s="75" t="s">
        <v>60</v>
      </c>
      <c r="C36" s="76"/>
      <c r="D36" s="76"/>
      <c r="E36" s="76"/>
      <c r="F36" s="76"/>
      <c r="G36" s="76"/>
      <c r="H36" s="76"/>
      <c r="I36" s="76"/>
      <c r="J36" s="76"/>
      <c r="K36" s="76"/>
      <c r="L36" s="77"/>
    </row>
    <row r="37" spans="1:24" ht="54.6" customHeight="1">
      <c r="B37" s="75" t="s">
        <v>57</v>
      </c>
      <c r="C37" s="76"/>
      <c r="D37" s="76"/>
      <c r="E37" s="76"/>
      <c r="F37" s="76"/>
      <c r="G37" s="76"/>
      <c r="H37" s="76"/>
      <c r="I37" s="76"/>
      <c r="J37" s="76"/>
      <c r="K37" s="76"/>
      <c r="L37" s="77"/>
    </row>
    <row r="38" spans="1:24" ht="31.2" customHeight="1">
      <c r="B38" s="75" t="s">
        <v>58</v>
      </c>
      <c r="C38" s="76"/>
      <c r="D38" s="76"/>
      <c r="E38" s="76"/>
      <c r="F38" s="76"/>
      <c r="G38" s="76"/>
      <c r="H38" s="76"/>
      <c r="I38" s="76"/>
      <c r="J38" s="76"/>
      <c r="K38" s="76"/>
      <c r="L38" s="77"/>
    </row>
    <row r="39" spans="1:24" ht="25.2" customHeight="1">
      <c r="B39" s="64" t="s">
        <v>59</v>
      </c>
      <c r="C39" s="65"/>
      <c r="D39" s="65"/>
      <c r="E39" s="65"/>
      <c r="F39" s="65"/>
      <c r="G39" s="65"/>
      <c r="H39" s="65"/>
      <c r="I39" s="65"/>
      <c r="J39" s="65"/>
      <c r="K39" s="65"/>
      <c r="L39" s="66"/>
    </row>
    <row r="40" spans="1:24" ht="18.600000000000001" customHeight="1"/>
    <row r="41" spans="1:24" ht="17.399999999999999" customHeight="1">
      <c r="A41" s="5" t="s">
        <v>22</v>
      </c>
      <c r="K41" s="67" t="s">
        <v>37</v>
      </c>
      <c r="L41" s="67"/>
    </row>
    <row r="42" spans="1:24" ht="32.4" customHeight="1">
      <c r="B42" s="79" t="s">
        <v>23</v>
      </c>
      <c r="C42" s="79"/>
      <c r="D42" s="79"/>
      <c r="E42" s="79" t="s">
        <v>24</v>
      </c>
      <c r="F42" s="79"/>
      <c r="G42" s="78" t="s">
        <v>51</v>
      </c>
      <c r="H42" s="78"/>
      <c r="I42" s="79"/>
      <c r="J42" s="78" t="s">
        <v>52</v>
      </c>
      <c r="K42" s="79"/>
      <c r="L42" s="79"/>
    </row>
    <row r="43" spans="1:24" ht="32.4" customHeight="1">
      <c r="B43" s="126" t="s">
        <v>62</v>
      </c>
      <c r="C43" s="127"/>
      <c r="D43" s="137"/>
      <c r="E43" s="80" t="s">
        <v>25</v>
      </c>
      <c r="F43" s="81"/>
      <c r="G43" s="141"/>
      <c r="H43" s="142"/>
      <c r="I43" s="9" t="s">
        <v>10</v>
      </c>
      <c r="J43" s="121"/>
      <c r="K43" s="122"/>
      <c r="L43" s="123"/>
      <c r="M43" s="1" t="b">
        <v>0</v>
      </c>
      <c r="N43" s="3" t="b">
        <f>AND(M43=TRUE,M44=FALSE,M45=FALSE,M46=FALSE)</f>
        <v>0</v>
      </c>
    </row>
    <row r="44" spans="1:24" ht="32.4" customHeight="1">
      <c r="B44" s="128"/>
      <c r="C44" s="129"/>
      <c r="D44" s="138"/>
      <c r="E44" s="98" t="s">
        <v>26</v>
      </c>
      <c r="F44" s="99"/>
      <c r="G44" s="82"/>
      <c r="H44" s="83"/>
      <c r="I44" s="10" t="s">
        <v>10</v>
      </c>
      <c r="J44" s="92"/>
      <c r="K44" s="93"/>
      <c r="L44" s="94"/>
      <c r="M44" s="1" t="b">
        <v>0</v>
      </c>
      <c r="N44" s="3" t="b">
        <f>AND(M43=FALSE,M44=TRUE,M45=FALSE,M46=FALSE)</f>
        <v>0</v>
      </c>
    </row>
    <row r="45" spans="1:24" ht="32.4" customHeight="1">
      <c r="B45" s="128"/>
      <c r="C45" s="129"/>
      <c r="D45" s="138"/>
      <c r="E45" s="99" t="s">
        <v>27</v>
      </c>
      <c r="F45" s="99"/>
      <c r="G45" s="82"/>
      <c r="H45" s="83"/>
      <c r="I45" s="10" t="s">
        <v>10</v>
      </c>
      <c r="J45" s="92"/>
      <c r="K45" s="93"/>
      <c r="L45" s="94"/>
      <c r="M45" s="2" t="b">
        <v>0</v>
      </c>
      <c r="N45" s="3" t="b">
        <f>AND(M43=FALSE,M44=TRUE,M45=FALSE=M46=TRUE)</f>
        <v>0</v>
      </c>
      <c r="O45" s="32"/>
    </row>
    <row r="46" spans="1:24" ht="32.4" customHeight="1">
      <c r="B46" s="128"/>
      <c r="C46" s="129"/>
      <c r="D46" s="138"/>
      <c r="E46" s="99" t="s">
        <v>28</v>
      </c>
      <c r="F46" s="99"/>
      <c r="G46" s="82"/>
      <c r="H46" s="83"/>
      <c r="I46" s="10" t="s">
        <v>10</v>
      </c>
      <c r="J46" s="92"/>
      <c r="K46" s="93"/>
      <c r="L46" s="94"/>
      <c r="M46" s="2" t="b">
        <v>0</v>
      </c>
      <c r="N46" s="4" t="b">
        <f>AND(M43=TRUE,M44=FALSE,M45=FALSE,M46=TRUE)</f>
        <v>0</v>
      </c>
      <c r="O46" s="32"/>
    </row>
    <row r="47" spans="1:24" ht="32.4" customHeight="1">
      <c r="B47" s="128"/>
      <c r="C47" s="129"/>
      <c r="D47" s="138"/>
      <c r="E47" s="88" t="s">
        <v>29</v>
      </c>
      <c r="F47" s="88"/>
      <c r="G47" s="89"/>
      <c r="H47" s="90"/>
      <c r="I47" s="11" t="s">
        <v>10</v>
      </c>
      <c r="J47" s="92"/>
      <c r="K47" s="93"/>
      <c r="L47" s="94"/>
      <c r="M47" s="2"/>
      <c r="N47" s="4" t="b">
        <f>AND(M43=FALSE,M44=FALSE,M45=TRUE,M46=TRUE)</f>
        <v>0</v>
      </c>
      <c r="O47" s="32"/>
      <c r="X47" s="30"/>
    </row>
    <row r="48" spans="1:24" ht="32.4" customHeight="1">
      <c r="B48" s="128"/>
      <c r="C48" s="129"/>
      <c r="D48" s="129"/>
      <c r="E48" s="91" t="s">
        <v>30</v>
      </c>
      <c r="F48" s="91"/>
      <c r="G48" s="86">
        <f>SUM(G43:H47)</f>
        <v>0</v>
      </c>
      <c r="H48" s="87"/>
      <c r="I48" s="12" t="s">
        <v>10</v>
      </c>
      <c r="J48" s="86">
        <f>IF(N43=TRUE,MIN(N48,ROUNDDOWN(G48/2,0)),IF(N44=TRUE,MIN(O48,ROUNDDOWN(G48/2,0)),IF(N45=TRUE,MIN(O48,ROUNDDOWN(G48/2,0)),IF(N46=TRUE,MIN(Q48,ROUNDDOWN(G48/2,0)),IF(N47=TRUE,MIN(R48,ROUNDDOWN(G48/2,0)),)))))</f>
        <v>0</v>
      </c>
      <c r="K48" s="87"/>
      <c r="L48" s="12" t="s">
        <v>10</v>
      </c>
      <c r="M48" s="1" t="s">
        <v>39</v>
      </c>
      <c r="N48" s="3">
        <v>150000</v>
      </c>
      <c r="O48" s="3">
        <v>200000</v>
      </c>
      <c r="P48" s="3">
        <v>100000</v>
      </c>
      <c r="Q48" s="3">
        <v>50000</v>
      </c>
      <c r="R48" s="33">
        <v>25000</v>
      </c>
    </row>
    <row r="49" spans="2:16" ht="32.4" customHeight="1">
      <c r="B49" s="128"/>
      <c r="C49" s="129"/>
      <c r="D49" s="129"/>
      <c r="E49" s="100" t="s">
        <v>42</v>
      </c>
      <c r="F49" s="100"/>
      <c r="G49" s="84"/>
      <c r="H49" s="85"/>
      <c r="I49" s="13" t="s">
        <v>10</v>
      </c>
      <c r="J49" s="92"/>
      <c r="K49" s="93"/>
      <c r="L49" s="94"/>
      <c r="M49" s="1" t="b">
        <f>AND(M43=TRUE,M44=FALSE,M45=FALSE)</f>
        <v>0</v>
      </c>
    </row>
    <row r="50" spans="2:16" ht="32.4" customHeight="1">
      <c r="B50" s="128"/>
      <c r="C50" s="129"/>
      <c r="D50" s="129"/>
      <c r="E50" s="88" t="s">
        <v>43</v>
      </c>
      <c r="F50" s="88"/>
      <c r="G50" s="89"/>
      <c r="H50" s="90"/>
      <c r="I50" s="11" t="s">
        <v>10</v>
      </c>
      <c r="J50" s="92"/>
      <c r="K50" s="93"/>
      <c r="L50" s="94"/>
      <c r="M50" s="1" t="b">
        <f>AND(M43=FALSE,M44=TRUE,M45=FALSE)</f>
        <v>0</v>
      </c>
    </row>
    <row r="51" spans="2:16" ht="32.4" customHeight="1">
      <c r="B51" s="128"/>
      <c r="C51" s="129"/>
      <c r="D51" s="129"/>
      <c r="E51" s="91" t="s">
        <v>30</v>
      </c>
      <c r="F51" s="91"/>
      <c r="G51" s="86">
        <f>SUM(G49:H50)</f>
        <v>0</v>
      </c>
      <c r="H51" s="87"/>
      <c r="I51" s="12" t="s">
        <v>10</v>
      </c>
      <c r="J51" s="86">
        <f>IF(M49=TRUE,MIN(O51,ROUNDDOWN(G51/2,0)),IF(M50=TRUE,MIN(N51,ROUNDDOWN(G51/2,0)),))</f>
        <v>0</v>
      </c>
      <c r="K51" s="87"/>
      <c r="L51" s="12" t="s">
        <v>10</v>
      </c>
      <c r="M51" s="1" t="s">
        <v>40</v>
      </c>
      <c r="N51" s="3">
        <v>75000</v>
      </c>
      <c r="O51" s="3">
        <v>25000</v>
      </c>
    </row>
    <row r="52" spans="2:16" ht="32.4" customHeight="1">
      <c r="B52" s="128"/>
      <c r="C52" s="129"/>
      <c r="D52" s="138"/>
      <c r="E52" s="100" t="s">
        <v>45</v>
      </c>
      <c r="F52" s="100"/>
      <c r="G52" s="84"/>
      <c r="H52" s="85"/>
      <c r="I52" s="13" t="s">
        <v>10</v>
      </c>
      <c r="J52" s="92"/>
      <c r="K52" s="93"/>
      <c r="L52" s="94"/>
      <c r="M52" s="1" t="b">
        <f>AND(M43=TRUE,M44=FALSE,M45=FALSE)</f>
        <v>0</v>
      </c>
    </row>
    <row r="53" spans="2:16" ht="32.4" customHeight="1">
      <c r="B53" s="128"/>
      <c r="C53" s="129"/>
      <c r="D53" s="138"/>
      <c r="E53" s="88" t="s">
        <v>41</v>
      </c>
      <c r="F53" s="88"/>
      <c r="G53" s="89"/>
      <c r="H53" s="90"/>
      <c r="I53" s="11" t="s">
        <v>10</v>
      </c>
      <c r="J53" s="92"/>
      <c r="K53" s="93"/>
      <c r="L53" s="94"/>
      <c r="M53" s="1" t="b">
        <f>AND(M43=FALSE,M44=TRUE,M45=FALSE)</f>
        <v>0</v>
      </c>
    </row>
    <row r="54" spans="2:16" ht="32.4" customHeight="1" thickBot="1">
      <c r="B54" s="128"/>
      <c r="C54" s="129"/>
      <c r="D54" s="129"/>
      <c r="E54" s="149" t="s">
        <v>30</v>
      </c>
      <c r="F54" s="149"/>
      <c r="G54" s="114">
        <f>SUM(G52:H53)</f>
        <v>0</v>
      </c>
      <c r="H54" s="115"/>
      <c r="I54" s="14" t="s">
        <v>10</v>
      </c>
      <c r="J54" s="114">
        <f>IF(M52=TRUE,MIN(O54,ROUNDDOWN(G54/2,0)),IF(M53=TRUE,MIN(N54,ROUNDDOWN(G54/2,0)),))</f>
        <v>0</v>
      </c>
      <c r="K54" s="115"/>
      <c r="L54" s="14" t="s">
        <v>10</v>
      </c>
      <c r="M54" s="1" t="s">
        <v>40</v>
      </c>
      <c r="N54" s="3">
        <v>75000</v>
      </c>
      <c r="O54" s="34">
        <v>25000</v>
      </c>
    </row>
    <row r="55" spans="2:16" ht="32.4" customHeight="1" thickBot="1">
      <c r="B55" s="139"/>
      <c r="C55" s="140"/>
      <c r="D55" s="140"/>
      <c r="E55" s="96" t="s">
        <v>48</v>
      </c>
      <c r="F55" s="97"/>
      <c r="G55" s="104">
        <f>SUM(G48+G51+G54)</f>
        <v>0</v>
      </c>
      <c r="H55" s="105"/>
      <c r="I55" s="35" t="s">
        <v>10</v>
      </c>
      <c r="J55" s="104">
        <f>ROUNDDOWN(J48+J51+J54,-3)</f>
        <v>0</v>
      </c>
      <c r="K55" s="105"/>
      <c r="L55" s="16" t="s">
        <v>10</v>
      </c>
      <c r="O55" s="34"/>
    </row>
    <row r="56" spans="2:16" ht="32.4" customHeight="1">
      <c r="B56" s="143" t="s">
        <v>44</v>
      </c>
      <c r="C56" s="144"/>
      <c r="D56" s="144"/>
      <c r="E56" s="150" t="s">
        <v>61</v>
      </c>
      <c r="F56" s="151"/>
      <c r="G56" s="108"/>
      <c r="H56" s="109"/>
      <c r="I56" s="17" t="s">
        <v>10</v>
      </c>
      <c r="J56" s="110">
        <f>MIN(N56,ROUNDDOWN(G56/2,0))</f>
        <v>0</v>
      </c>
      <c r="K56" s="111"/>
      <c r="L56" s="17" t="s">
        <v>10</v>
      </c>
      <c r="M56" s="1" t="s">
        <v>40</v>
      </c>
      <c r="N56" s="3">
        <v>50000</v>
      </c>
    </row>
    <row r="57" spans="2:16" ht="32.4" customHeight="1">
      <c r="B57" s="145"/>
      <c r="C57" s="146"/>
      <c r="D57" s="146"/>
      <c r="E57" s="101" t="s">
        <v>33</v>
      </c>
      <c r="F57" s="100"/>
      <c r="G57" s="84"/>
      <c r="H57" s="85"/>
      <c r="I57" s="13" t="s">
        <v>10</v>
      </c>
      <c r="J57" s="118">
        <f>MIN(N57,ROUNDDOWN(G57/2,0))</f>
        <v>0</v>
      </c>
      <c r="K57" s="119"/>
      <c r="L57" s="11" t="s">
        <v>10</v>
      </c>
    </row>
    <row r="58" spans="2:16" ht="32.4" customHeight="1">
      <c r="B58" s="145"/>
      <c r="C58" s="146"/>
      <c r="D58" s="146"/>
      <c r="E58" s="98" t="s">
        <v>34</v>
      </c>
      <c r="F58" s="99"/>
      <c r="G58" s="82"/>
      <c r="H58" s="83"/>
      <c r="I58" s="10" t="s">
        <v>10</v>
      </c>
      <c r="J58" s="112">
        <f>MIN(N58,ROUNDDOWN(G58/2,0))</f>
        <v>0</v>
      </c>
      <c r="K58" s="113"/>
      <c r="L58" s="18" t="s">
        <v>10</v>
      </c>
      <c r="M58" s="1" t="s">
        <v>40</v>
      </c>
      <c r="N58" s="3">
        <v>50000</v>
      </c>
    </row>
    <row r="59" spans="2:16" ht="32.4" customHeight="1" thickBot="1">
      <c r="B59" s="145"/>
      <c r="C59" s="146"/>
      <c r="D59" s="146"/>
      <c r="E59" s="130" t="s">
        <v>54</v>
      </c>
      <c r="F59" s="131"/>
      <c r="G59" s="106"/>
      <c r="H59" s="107"/>
      <c r="I59" s="31" t="s">
        <v>10</v>
      </c>
      <c r="J59" s="116">
        <f>MIN(N59,ROUNDDOWN(G59/2,0))</f>
        <v>0</v>
      </c>
      <c r="K59" s="117"/>
      <c r="L59" s="20" t="s">
        <v>10</v>
      </c>
      <c r="M59" s="1" t="s">
        <v>40</v>
      </c>
      <c r="N59" s="3">
        <v>50000</v>
      </c>
      <c r="O59" s="32"/>
      <c r="P59" s="34"/>
    </row>
    <row r="60" spans="2:16" ht="32.4" customHeight="1" thickBot="1">
      <c r="B60" s="147"/>
      <c r="C60" s="148"/>
      <c r="D60" s="148"/>
      <c r="E60" s="96" t="s">
        <v>46</v>
      </c>
      <c r="F60" s="97"/>
      <c r="G60" s="104">
        <f>SUM(G56:H59)</f>
        <v>0</v>
      </c>
      <c r="H60" s="105"/>
      <c r="I60" s="35" t="s">
        <v>10</v>
      </c>
      <c r="J60" s="104">
        <f>ROUNDDOWN(J56+J57+J58+J59,-3)</f>
        <v>0</v>
      </c>
      <c r="K60" s="105"/>
      <c r="L60" s="16" t="s">
        <v>10</v>
      </c>
      <c r="O60" s="34"/>
    </row>
    <row r="61" spans="2:16" ht="32.4" customHeight="1" thickBot="1">
      <c r="B61" s="126" t="s">
        <v>55</v>
      </c>
      <c r="C61" s="127"/>
      <c r="D61" s="127"/>
      <c r="E61" s="95" t="s">
        <v>36</v>
      </c>
      <c r="F61" s="95"/>
      <c r="G61" s="106"/>
      <c r="H61" s="107"/>
      <c r="I61" s="31" t="s">
        <v>10</v>
      </c>
      <c r="J61" s="135">
        <f>MIN(N62,ROUNDDOWN(G61/2,0))</f>
        <v>0</v>
      </c>
      <c r="K61" s="136"/>
      <c r="L61" s="31" t="s">
        <v>10</v>
      </c>
      <c r="O61" s="34"/>
    </row>
    <row r="62" spans="2:16" ht="32.4" customHeight="1" thickBot="1">
      <c r="B62" s="128"/>
      <c r="C62" s="129"/>
      <c r="D62" s="129"/>
      <c r="E62" s="124" t="s">
        <v>47</v>
      </c>
      <c r="F62" s="125"/>
      <c r="G62" s="103">
        <f>G61</f>
        <v>0</v>
      </c>
      <c r="H62" s="103"/>
      <c r="I62" s="21" t="s">
        <v>10</v>
      </c>
      <c r="J62" s="103">
        <f>ROUNDDOWN(J61,-3)</f>
        <v>0</v>
      </c>
      <c r="K62" s="103"/>
      <c r="L62" s="22" t="s">
        <v>10</v>
      </c>
      <c r="M62" s="2" t="s">
        <v>49</v>
      </c>
      <c r="N62" s="4">
        <v>200000</v>
      </c>
      <c r="O62" s="32"/>
    </row>
    <row r="63" spans="2:16" ht="32.4" customHeight="1" thickBot="1">
      <c r="B63" s="132" t="s">
        <v>35</v>
      </c>
      <c r="C63" s="133"/>
      <c r="D63" s="133"/>
      <c r="E63" s="133"/>
      <c r="F63" s="134"/>
      <c r="G63" s="102">
        <f>G55+G60+G62</f>
        <v>0</v>
      </c>
      <c r="H63" s="102"/>
      <c r="I63" s="35" t="s">
        <v>10</v>
      </c>
      <c r="J63" s="102">
        <f>J55+J60+J62</f>
        <v>0</v>
      </c>
      <c r="K63" s="102"/>
      <c r="L63" s="16" t="s">
        <v>10</v>
      </c>
    </row>
    <row r="64" spans="2:16">
      <c r="B64" s="120" t="s">
        <v>38</v>
      </c>
      <c r="C64" s="120"/>
      <c r="D64" s="120"/>
      <c r="E64" s="120"/>
      <c r="F64" s="120"/>
      <c r="G64" s="120"/>
      <c r="H64" s="120"/>
      <c r="I64" s="120"/>
      <c r="J64" s="120"/>
      <c r="K64" s="120"/>
      <c r="L64" s="120"/>
    </row>
    <row r="65" ht="24.6" customHeight="1"/>
    <row r="66" ht="24.6" customHeight="1"/>
    <row r="67" ht="24.6" customHeight="1"/>
    <row r="68" ht="24.6" customHeight="1"/>
    <row r="69" ht="24.6" customHeight="1"/>
    <row r="70" ht="24.6" customHeight="1"/>
    <row r="71" ht="24.6" customHeight="1"/>
    <row r="72" ht="24.6" customHeight="1"/>
    <row r="73" ht="24.6" customHeight="1"/>
    <row r="74" ht="24.6" customHeight="1"/>
    <row r="75" ht="24.6" customHeight="1"/>
    <row r="76" ht="24.6" customHeight="1"/>
    <row r="77" ht="24.6" customHeight="1"/>
    <row r="78" ht="24.6" customHeight="1"/>
    <row r="79" ht="24.6" customHeight="1"/>
    <row r="80" ht="24.6" customHeight="1"/>
    <row r="81" ht="24.6" customHeight="1"/>
    <row r="82" ht="24.6" customHeight="1"/>
    <row r="83" ht="24.6" customHeight="1"/>
    <row r="84" ht="24.6" customHeight="1"/>
    <row r="85" ht="24.6" customHeight="1"/>
    <row r="86" ht="24.6" customHeight="1"/>
    <row r="87" ht="24.6" customHeight="1"/>
    <row r="88" ht="24.6" customHeight="1"/>
    <row r="89" ht="24.6" customHeight="1"/>
    <row r="90" ht="24.6" customHeight="1"/>
    <row r="91" ht="24.6" customHeight="1"/>
    <row r="92" ht="24.6" customHeight="1"/>
    <row r="93" ht="24.6" customHeight="1"/>
    <row r="94" ht="24.6" customHeight="1"/>
    <row r="95" ht="24.6" customHeight="1"/>
    <row r="96" ht="24.6" customHeight="1"/>
    <row r="97" ht="24.6" customHeight="1"/>
    <row r="98" ht="24.6" customHeight="1"/>
    <row r="99" ht="24.6" customHeight="1"/>
    <row r="100" ht="24.6" customHeight="1"/>
    <row r="101" ht="24.6" customHeight="1"/>
    <row r="102" ht="24.6" customHeight="1"/>
    <row r="103" ht="24.6" customHeight="1"/>
    <row r="104" ht="24.6" customHeight="1"/>
    <row r="105" ht="24.6" customHeight="1"/>
    <row r="106" ht="24.6" customHeight="1"/>
    <row r="107" ht="24.6" customHeight="1"/>
    <row r="108" ht="24.6" customHeight="1"/>
    <row r="109" ht="24.6" customHeight="1"/>
    <row r="110" ht="24.6" customHeight="1"/>
    <row r="111" ht="24.6" customHeight="1"/>
    <row r="112" ht="24.6" customHeight="1"/>
    <row r="113" ht="24.6" customHeight="1"/>
    <row r="114" ht="24.6" customHeight="1"/>
    <row r="115" ht="24.6" customHeight="1"/>
    <row r="116" ht="24.6" customHeight="1"/>
    <row r="117" ht="24.6" customHeight="1"/>
    <row r="118" ht="24.6" customHeight="1"/>
    <row r="119" ht="24.6" customHeight="1"/>
    <row r="120" ht="24.6" customHeight="1"/>
    <row r="121" ht="24.6" customHeight="1"/>
    <row r="122" ht="24.6" customHeight="1"/>
    <row r="123" ht="24.6" customHeight="1"/>
    <row r="124" ht="24.6" customHeight="1"/>
    <row r="125" ht="24.6" customHeight="1"/>
    <row r="126" ht="24.6" customHeight="1"/>
    <row r="127" ht="24.6" customHeight="1"/>
    <row r="128" ht="24.6" customHeight="1"/>
    <row r="129" ht="24.6" customHeight="1"/>
    <row r="130" ht="24.6" customHeight="1"/>
    <row r="131" ht="24.6" customHeight="1"/>
    <row r="132" ht="24.6" customHeight="1"/>
    <row r="133" ht="24.6" customHeight="1"/>
    <row r="134" ht="24.6" customHeight="1"/>
    <row r="135" ht="24.6" customHeight="1"/>
    <row r="136" ht="24.6" customHeight="1"/>
    <row r="137" ht="24.6" customHeight="1"/>
    <row r="138" ht="24.6" customHeight="1"/>
    <row r="139" ht="24.6" customHeight="1"/>
    <row r="140" ht="24.6" customHeight="1"/>
    <row r="141" ht="24.6" customHeight="1"/>
    <row r="142" ht="24.6" customHeight="1"/>
    <row r="143" ht="24.6" customHeight="1"/>
    <row r="144" ht="24.6" customHeight="1"/>
    <row r="145" ht="24.6" customHeight="1"/>
    <row r="146" ht="24.6" customHeight="1"/>
    <row r="147" ht="24.6" customHeight="1"/>
    <row r="148" ht="24.6" customHeight="1"/>
    <row r="149" ht="24.6" customHeight="1"/>
    <row r="150" ht="24.6" customHeight="1"/>
    <row r="151" ht="24.6" customHeight="1"/>
    <row r="152" ht="24.6" customHeight="1"/>
    <row r="153" ht="24.6" customHeight="1"/>
    <row r="154" ht="24.6" customHeight="1"/>
    <row r="155" ht="24.6" customHeight="1"/>
    <row r="156" ht="24.6" customHeight="1"/>
    <row r="157" ht="24.6" customHeight="1"/>
    <row r="158" ht="24.6" customHeight="1"/>
    <row r="159" ht="24.6" customHeight="1"/>
    <row r="160" ht="24.6" customHeight="1"/>
    <row r="161" ht="24.6" customHeight="1"/>
    <row r="162" ht="24.6" customHeight="1"/>
    <row r="163" ht="24.6" customHeight="1"/>
    <row r="164" ht="24.6" customHeight="1"/>
    <row r="165" ht="24.6" customHeight="1"/>
  </sheetData>
  <sheetProtection algorithmName="SHA-512" hashValue="JH2UznpgCqnK+mc7Uqi6dRjEtlehrFHY6mgAMGQlvx7U4D5hdYwdA0hOMIdkkmmc87BbgofqcMyb+/LcYJcyJg==" saltValue="Je+IQEdAyMXagkbI1+6VwA==" spinCount="100000" sheet="1" objects="1" scenarios="1"/>
  <mergeCells count="100">
    <mergeCell ref="B63:F63"/>
    <mergeCell ref="G63:H63"/>
    <mergeCell ref="J63:K63"/>
    <mergeCell ref="B64:L64"/>
    <mergeCell ref="B61:D62"/>
    <mergeCell ref="E61:F61"/>
    <mergeCell ref="G61:H61"/>
    <mergeCell ref="J61:K61"/>
    <mergeCell ref="E62:F62"/>
    <mergeCell ref="G62:H62"/>
    <mergeCell ref="J62:K62"/>
    <mergeCell ref="B56:D60"/>
    <mergeCell ref="E56:F56"/>
    <mergeCell ref="G56:H56"/>
    <mergeCell ref="J56:K56"/>
    <mergeCell ref="E57:F57"/>
    <mergeCell ref="G57:H57"/>
    <mergeCell ref="J57:K57"/>
    <mergeCell ref="E58:F58"/>
    <mergeCell ref="G58:H58"/>
    <mergeCell ref="J58:K58"/>
    <mergeCell ref="E59:F59"/>
    <mergeCell ref="G59:H59"/>
    <mergeCell ref="J59:K59"/>
    <mergeCell ref="E60:F60"/>
    <mergeCell ref="G60:H60"/>
    <mergeCell ref="J60:K60"/>
    <mergeCell ref="E54:F54"/>
    <mergeCell ref="G54:H54"/>
    <mergeCell ref="J54:K54"/>
    <mergeCell ref="E55:F55"/>
    <mergeCell ref="G55:H55"/>
    <mergeCell ref="J55:K55"/>
    <mergeCell ref="E52:F52"/>
    <mergeCell ref="G52:H52"/>
    <mergeCell ref="J52:L53"/>
    <mergeCell ref="E53:F53"/>
    <mergeCell ref="G53:H53"/>
    <mergeCell ref="G47:H47"/>
    <mergeCell ref="E48:F48"/>
    <mergeCell ref="G48:H48"/>
    <mergeCell ref="J48:K48"/>
    <mergeCell ref="E51:F51"/>
    <mergeCell ref="G51:H51"/>
    <mergeCell ref="J51:K51"/>
    <mergeCell ref="B43:D55"/>
    <mergeCell ref="E43:F43"/>
    <mergeCell ref="G43:H43"/>
    <mergeCell ref="J43:L47"/>
    <mergeCell ref="E44:F44"/>
    <mergeCell ref="G44:H44"/>
    <mergeCell ref="E45:F45"/>
    <mergeCell ref="G45:H45"/>
    <mergeCell ref="E46:F46"/>
    <mergeCell ref="G46:H46"/>
    <mergeCell ref="E49:F49"/>
    <mergeCell ref="G49:H49"/>
    <mergeCell ref="J49:L50"/>
    <mergeCell ref="E50:F50"/>
    <mergeCell ref="G50:H50"/>
    <mergeCell ref="E47:F47"/>
    <mergeCell ref="B37:L37"/>
    <mergeCell ref="B38:L38"/>
    <mergeCell ref="B39:L39"/>
    <mergeCell ref="K41:L41"/>
    <mergeCell ref="B42:D42"/>
    <mergeCell ref="E42:F42"/>
    <mergeCell ref="G42:I42"/>
    <mergeCell ref="J42:L42"/>
    <mergeCell ref="B36:L36"/>
    <mergeCell ref="B18:L18"/>
    <mergeCell ref="B19:L19"/>
    <mergeCell ref="B20:L21"/>
    <mergeCell ref="B22:L22"/>
    <mergeCell ref="B23:L24"/>
    <mergeCell ref="B25:L25"/>
    <mergeCell ref="B26:L27"/>
    <mergeCell ref="B28:L28"/>
    <mergeCell ref="B29:L30"/>
    <mergeCell ref="B34:L34"/>
    <mergeCell ref="B35:L35"/>
    <mergeCell ref="B17:L17"/>
    <mergeCell ref="B8:C8"/>
    <mergeCell ref="D8:G8"/>
    <mergeCell ref="I8:L8"/>
    <mergeCell ref="B9:C9"/>
    <mergeCell ref="D9:G9"/>
    <mergeCell ref="I9:L9"/>
    <mergeCell ref="C10:L10"/>
    <mergeCell ref="B13:L13"/>
    <mergeCell ref="B14:L14"/>
    <mergeCell ref="B15:L15"/>
    <mergeCell ref="B16:L16"/>
    <mergeCell ref="A3:L3"/>
    <mergeCell ref="B6:C6"/>
    <mergeCell ref="D6:F6"/>
    <mergeCell ref="I6:K6"/>
    <mergeCell ref="B7:C7"/>
    <mergeCell ref="D7:G7"/>
    <mergeCell ref="I7:K7"/>
  </mergeCells>
  <phoneticPr fontId="1"/>
  <pageMargins left="0.7" right="0.7" top="0.75" bottom="0.75" header="0.3" footer="0.3"/>
  <pageSetup paperSize="9" scale="66" orientation="portrait" r:id="rId1"/>
  <rowBreaks count="1" manualBreakCount="1">
    <brk id="39"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68580</xdr:colOff>
                    <xdr:row>32</xdr:row>
                    <xdr:rowOff>30480</xdr:rowOff>
                  </from>
                  <to>
                    <xdr:col>2</xdr:col>
                    <xdr:colOff>53340</xdr:colOff>
                    <xdr:row>32</xdr:row>
                    <xdr:rowOff>289560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1</xdr:col>
                    <xdr:colOff>22860</xdr:colOff>
                    <xdr:row>45</xdr:row>
                    <xdr:rowOff>30480</xdr:rowOff>
                  </from>
                  <to>
                    <xdr:col>3</xdr:col>
                    <xdr:colOff>205740</xdr:colOff>
                    <xdr:row>45</xdr:row>
                    <xdr:rowOff>342900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1</xdr:col>
                    <xdr:colOff>22860</xdr:colOff>
                    <xdr:row>46</xdr:row>
                    <xdr:rowOff>182880</xdr:rowOff>
                  </from>
                  <to>
                    <xdr:col>3</xdr:col>
                    <xdr:colOff>99060</xdr:colOff>
                    <xdr:row>47</xdr:row>
                    <xdr:rowOff>15240</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1</xdr:col>
                    <xdr:colOff>137160</xdr:colOff>
                    <xdr:row>47</xdr:row>
                    <xdr:rowOff>91440</xdr:rowOff>
                  </from>
                  <to>
                    <xdr:col>2</xdr:col>
                    <xdr:colOff>647700</xdr:colOff>
                    <xdr:row>48</xdr:row>
                    <xdr:rowOff>373380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38100</xdr:colOff>
                    <xdr:row>9</xdr:row>
                    <xdr:rowOff>0</xdr:rowOff>
                  </from>
                  <to>
                    <xdr:col>2</xdr:col>
                    <xdr:colOff>60960</xdr:colOff>
                    <xdr:row>9</xdr:row>
                    <xdr:rowOff>251460</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1</xdr:col>
                    <xdr:colOff>22860</xdr:colOff>
                    <xdr:row>45</xdr:row>
                    <xdr:rowOff>289560</xdr:rowOff>
                  </from>
                  <to>
                    <xdr:col>3</xdr:col>
                    <xdr:colOff>68580</xdr:colOff>
                    <xdr:row>46</xdr:row>
                    <xdr:rowOff>182880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記入例・注意事項</vt:lpstr>
      <vt:lpstr>Sheet1!Print_Area</vt:lpstr>
      <vt:lpstr>記入例・注意事項!Print_Area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2025-03-28T06:08:16Z</dcterms:modified>
</cp:coreProperties>
</file>