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1\share_0110$\NTKOCHIZA\ext\財政事情\11.4月以降\調査もの\令和６年度\070304_未_決裁中_きたむら_【依頼：3.17〆】R5財政状況資料集の作成・公表について\03_回答作業\"/>
    </mc:Choice>
  </mc:AlternateContent>
  <bookViews>
    <workbookView xWindow="0" yWindow="0" windowWidth="28800" windowHeight="14115" tabRatio="77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<sst xmlns="http://schemas.openxmlformats.org/spreadsheetml/2006/main" count="1078" uniqueCount="611">
  <si>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</si>
  <si>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</si>
  <si>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</si>
  <si>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</si>
  <si>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</si>
  <si>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</si>
  <si>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</si>
  <si>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</si>
  <si>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</si>
  <si>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</si>
  <si>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</si>
  <si>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</si>
  <si>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</si>
  <si>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</si>
  <si>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</si>
  <si>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</si>
  <si>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</si>
  <si>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</si>
  <si>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</si>
  <si>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</si>
  <si>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</si>
  <si>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</si>
  <si>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</si>
  <si>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</si>
  <si>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</si>
  <si>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</si>
  <si>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</si>
  <si>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</si>
  <si>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</si>
  <si>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</si>
  <si>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</si>
  <si>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</si>
  <si>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</si>
  <si>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</si>
  <si>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</si>
  <si>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</si>
  <si>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</si>
  <si>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</si>
  <si>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</si>
  <si>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</si>
  <si>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</si>
  <si>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</si>
  <si>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</si>
  <si>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</si>
  <si>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</si>
  <si>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</si>
  <si>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</si>
  <si>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</si>
  <si>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</si>
  <si>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</si>
  <si>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</si>
  <si>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</si>
  <si>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</si>
  <si>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</si>
  <si>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</si>
  <si>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</si>
  <si>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</si>
  <si>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</si>
  <si>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</si>
  <si>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</si>
  <si>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</si>
  <si>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</si>
  <si>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</si>
  <si>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</si>
  <si>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</si>
  <si>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</si>
  <si>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</si>
  <si>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</si>
  <si>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</si>
  <si>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</si>
  <si>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</si>
  <si>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</si>
  <si>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</si>
  <si>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</si>
  <si>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</si>
  <si>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</si>
  <si>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</si>
  <si>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</si>
  <si>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</si>
  <si>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</si>
  <si>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</si>
  <si>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</si>
  <si>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</si>
  <si>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</si>
  <si>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</si>
  <si>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</si>
  <si>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</si>
  <si>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</si>
  <si>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</si>
  <si>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</si>
  <si>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</si>
  <si>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</si>
  <si>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</si>
  <si>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</si>
  <si>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</si>
  <si>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</si>
  <si>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</si>
  <si>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</si>
  <si>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</si>
  <si>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</si>
  <si>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</si>
  <si>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</si>
  <si>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</si>
  <si>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</si>
  <si>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</si>
  <si>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</si>
  <si>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</si>
  <si>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</si>
  <si>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</si>
  <si>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</si>
  <si>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</si>
  <si>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</si>
  <si>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</si>
  <si>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</si>
  <si>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</si>
  <si>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</si>
  <si>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</si>
  <si>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</si>
  <si>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</si>
  <si>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</si>
  <si>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</si>
  <si>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</si>
  <si>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</si>
  <si>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</si>
  <si>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</si>
  <si>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</si>
  <si>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</si>
  <si>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</si>
  <si>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</si>
  <si>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</si>
  <si>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</si>
  <si>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</si>
  <si>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</si>
  <si>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</si>
  <si>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</si>
  <si>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</si>
  <si>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</si>
  <si>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</si>
  <si>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</si>
  <si>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</si>
  <si>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</si>
  <si>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</si>
  <si>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</si>
  <si>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</si>
  <si>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</si>
  <si>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</si>
  <si>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</si>
  <si>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</si>
  <si>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</si>
  <si>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</si>
  <si>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</si>
  <si>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</si>
  <si>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</si>
  <si>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</si>
  <si>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</si>
  <si>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</si>
  <si>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</si>
  <si>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</si>
  <si>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</si>
  <si>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</si>
  <si>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</si>
  <si>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</si>
  <si>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</si>
  <si>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</si>
  <si>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</si>
  <si>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</si>
  <si>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</si>
  <si>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</si>
  <si>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</si>
  <si>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</si>
  <si>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</si>
  <si>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</si>
  <si>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</si>
  <si>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</si>
  <si>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</si>
  <si>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</si>
  <si>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</si>
  <si>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</si>
  <si>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</si>
  <si>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</si>
  <si>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</si>
  <si>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</si>
  <si>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</si>
  <si>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</si>
  <si>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</si>
  <si>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</si>
  <si>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</si>
  <si>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</si>
  <si>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</si>
  <si>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</si>
  <si>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</si>
  <si>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</si>
  <si>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</si>
  <si>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</si>
  <si>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</si>
  <si>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</si>
  <si>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</si>
  <si>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</si>
  <si>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</si>
  <si>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</si>
  <si>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</si>
  <si>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</si>
  <si>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</si>
  <si>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高知県高知市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</si>
  <si>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</si>
  <si>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</si>
  <si>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</si>
  <si>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</si>
  <si>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</si>
  <si>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</si>
  <si>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</si>
  <si>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</si>
  <si>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</si>
  <si>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</si>
  <si>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</si>
  <si>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</si>
  <si>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</si>
  <si>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</si>
  <si>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</si>
  <si>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</si>
  <si>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</si>
  <si>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</si>
  <si>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</si>
  <si>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</si>
  <si>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</si>
  <si>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</si>
  <si>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</si>
  <si>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</si>
  <si>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</si>
  <si>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</si>
  <si>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</si>
  <si>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</si>
  <si>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</si>
  <si>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</si>
  <si>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</si>
  <si>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</si>
  <si>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</si>
  <si>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</si>
  <si>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</si>
  <si>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</si>
  <si>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</si>
  <si>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</si>
  <si>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</si>
  <si>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</si>
  <si>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</si>
  <si>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</si>
  <si>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</si>
  <si>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</si>
  <si>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</si>
  <si>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</si>
  <si>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</si>
  <si>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</si>
  <si>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</si>
  <si>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</si>
  <si>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</si>
  <si>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</si>
  <si>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</si>
  <si>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</si>
  <si>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</si>
  <si>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</si>
  <si>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</si>
  <si>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</si>
  <si>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</si>
  <si>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</si>
  <si>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</si>
  <si>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</si>
  <si>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</si>
  <si>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</si>
  <si>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</si>
  <si>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</si>
  <si>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</si>
  <si>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</si>
  <si>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</si>
  <si>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</si>
  <si>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</si>
  <si>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</si>
  <si>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</si>
  <si>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</si>
  <si>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</si>
  <si>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</si>
  <si>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</si>
  <si>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</si>
  <si>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</si>
  <si>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</si>
  <si>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</si>
  <si>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</si>
  <si>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</si>
  <si>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</si>
  <si>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</si>
  <si>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</si>
  <si>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</si>
  <si>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</si>
  <si>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</si>
  <si>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</si>
  <si>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</si>
  <si>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</si>
  <si>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</si>
  <si>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</si>
  <si>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</si>
  <si>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</si>
  <si>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</si>
  <si>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</si>
  <si>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</si>
  <si>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</si>
  <si>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</si>
  <si>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</si>
  <si>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</si>
  <si>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</si>
  <si>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</si>
  <si>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</si>
  <si>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</si>
  <si>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</si>
  <si>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</si>
  <si>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</si>
  <si>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</si>
  <si>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</si>
  <si>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</si>
  <si>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</si>
  <si>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</si>
  <si>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</si>
  <si>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</si>
  <si>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</si>
  <si>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</si>
  <si>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</si>
  <si>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</si>
  <si>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</si>
  <si>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</si>
  <si>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</si>
  <si>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</si>
  <si>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</si>
  <si>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</si>
  <si>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</si>
  <si>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</si>
  <si>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</si>
  <si>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</si>
  <si>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</si>
  <si>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</si>
  <si>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</si>
  <si>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</si>
  <si>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</si>
  <si>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</si>
  <si>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</si>
  <si>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</si>
  <si>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</si>
  <si>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</si>
  <si>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</si>
  <si>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</si>
  <si>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</si>
  <si>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</si>
  <si>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</si>
  <si>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</si>
  <si>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</si>
  <si>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</si>
  <si>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</si>
  <si>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高知県高知市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</si>
  <si>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</si>
  <si>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</si>
  <si>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</si>
  <si>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</si>
  <si>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</si>
  <si>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</si>
  <si>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</si>
  <si>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</si>
  <si>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</si>
  <si>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</si>
  <si>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</si>
  <si>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</si>
  <si>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</si>
  <si>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</si>
  <si>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</si>
  <si>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</si>
  <si>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</si>
  <si>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</si>
  <si>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</si>
  <si>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</si>
  <si>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</si>
  <si>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母子父子寡婦福祉資金貸付事業特別会計</t>
    <phoneticPr fontId="5"/>
  </si>
  <si>
    <t>土地区画整理事業清算金特別会計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</si>
  <si>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</si>
  <si>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</si>
  <si>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</si>
  <si>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</si>
  <si>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</si>
  <si>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</si>
  <si>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</si>
  <si>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</si>
  <si>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</si>
  <si>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</si>
  <si>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</si>
  <si>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</si>
  <si>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</si>
  <si>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</si>
  <si>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収益事業特別会計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</si>
  <si>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</si>
  <si>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</si>
  <si>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</si>
  <si>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</si>
  <si>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</si>
  <si>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</si>
  <si>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卸売市場事業特別会計</t>
    <phoneticPr fontId="5"/>
  </si>
  <si>
    <t>法非適用企業</t>
    <phoneticPr fontId="5"/>
  </si>
  <si>
    <t>国民宿舎運営事業特別会計</t>
    <phoneticPr fontId="5"/>
  </si>
  <si>
    <t>農業集落排水事業特別会計</t>
    <phoneticPr fontId="5"/>
  </si>
  <si>
    <t>産業立地推進事業特別会計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</si>
  <si>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</si>
  <si>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</si>
  <si>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</si>
  <si>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</si>
  <si>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</si>
  <si>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</si>
  <si>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</si>
  <si>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</si>
  <si>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</si>
  <si>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</si>
  <si>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</si>
  <si>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</si>
  <si>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</si>
  <si>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</si>
  <si>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</si>
  <si>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</si>
  <si>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</si>
  <si>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</si>
  <si>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</si>
  <si>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</si>
  <si>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</si>
  <si>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</si>
  <si>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</si>
  <si>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</si>
  <si>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</si>
  <si>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</si>
  <si>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</si>
  <si>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</si>
  <si>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</si>
  <si>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</si>
  <si>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</si>
  <si>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</si>
  <si>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</si>
  <si>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</si>
  <si>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</si>
  <si>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</si>
  <si>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</si>
  <si>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</si>
  <si>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</si>
  <si>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</si>
  <si>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</si>
  <si>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</si>
  <si>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</si>
  <si>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</si>
  <si>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</si>
  <si>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</si>
  <si>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</si>
  <si>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</si>
  <si>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</si>
  <si>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</si>
  <si>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</si>
  <si>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</si>
  <si>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</si>
  <si>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</si>
  <si>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</si>
  <si>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</si>
  <si>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</si>
  <si>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</si>
  <si>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</si>
  <si>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</si>
  <si>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</si>
  <si>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</si>
  <si>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</si>
  <si>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</si>
  <si>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</si>
  <si>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</si>
  <si>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</si>
  <si>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</si>
  <si>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</si>
  <si>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</si>
  <si>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</si>
  <si>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</si>
  <si>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</si>
  <si>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</si>
  <si>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</si>
  <si>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</si>
  <si>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</si>
  <si>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</si>
  <si>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</si>
  <si>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</si>
  <si>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</si>
  <si>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</si>
  <si>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</si>
  <si>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</si>
  <si>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</si>
  <si>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</si>
  <si>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</si>
  <si>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</si>
  <si>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</si>
  <si>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</si>
  <si>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</si>
  <si>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</si>
  <si>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</si>
  <si>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</si>
  <si>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</si>
  <si>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</si>
  <si>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</si>
  <si>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</si>
  <si>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</si>
  <si>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</si>
  <si>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</si>
  <si>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</si>
  <si>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</si>
  <si>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</si>
  <si>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</si>
  <si>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</si>
  <si>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</si>
  <si>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</si>
  <si>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</si>
  <si>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</si>
  <si>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</si>
  <si>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</si>
  <si>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</si>
  <si>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</si>
  <si>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</si>
  <si>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</si>
  <si>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</si>
  <si>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</si>
  <si>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</si>
  <si>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</si>
  <si>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</si>
  <si>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</si>
  <si>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</si>
  <si>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</si>
  <si>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</si>
  <si>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</si>
  <si>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</si>
  <si>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</si>
  <si>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</si>
  <si>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</si>
  <si>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</si>
  <si>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</si>
  <si>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</si>
  <si>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</si>
  <si>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</si>
  <si>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0.47</t>
  </si>
  <si>
    <t>▲ 4.37</t>
  </si>
  <si>
    <t>▲ 1.20</t>
  </si>
  <si>
    <t>収益事業特別会計</t>
  </si>
  <si>
    <t>▲ 6.66</t>
  </si>
  <si>
    <t>▲ 6.20</t>
  </si>
  <si>
    <t>▲ 5.65</t>
  </si>
  <si>
    <t>▲ 5.10</t>
  </si>
  <si>
    <t>▲ 4.34</t>
  </si>
  <si>
    <t>駐車場事業特別会計</t>
  </si>
  <si>
    <t>▲ 0.33</t>
  </si>
  <si>
    <t>▲ 0.31</t>
  </si>
  <si>
    <t>▲ 0.25</t>
  </si>
  <si>
    <t>▲ 0.19</t>
  </si>
  <si>
    <t>▲ 0.10</t>
  </si>
  <si>
    <t>水道事業会計</t>
  </si>
  <si>
    <t>公共下水道事業会計</t>
  </si>
  <si>
    <t>介護保険事業特別会計</t>
  </si>
  <si>
    <t>一般会計</t>
  </si>
  <si>
    <t>国民健康保険事業特別会計</t>
  </si>
  <si>
    <t>後期高齢者医療事業特別会計</t>
  </si>
  <si>
    <t>その他会計（赤字）</t>
  </si>
  <si>
    <t>▲ 0.05</t>
  </si>
  <si>
    <t>▲ 0.04</t>
  </si>
  <si>
    <t>▲ 0.00</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</si>
  <si>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</si>
  <si>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</si>
  <si>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</si>
  <si>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</si>
  <si>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</si>
  <si>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</si>
  <si>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</si>
  <si>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</si>
  <si>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</si>
  <si>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</si>
  <si>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t>
    <phoneticPr fontId="2"/>
  </si>
  <si>
    <t>-</t>
    <phoneticPr fontId="2"/>
  </si>
  <si>
    <t>-</t>
    <phoneticPr fontId="2"/>
  </si>
  <si>
    <t>こうち人づくり広域連合（一般会計）</t>
    <rPh sb="3" eb="4">
      <t>ヒト</t>
    </rPh>
    <rPh sb="7" eb="9">
      <t>コウイキ</t>
    </rPh>
    <rPh sb="9" eb="11">
      <t>レンゴウ</t>
    </rPh>
    <rPh sb="12" eb="16">
      <t>イッパンカイケイ</t>
    </rPh>
    <phoneticPr fontId="2"/>
  </si>
  <si>
    <t>高知県・高知市病院企業団（病院企業会計）</t>
    <rPh sb="0" eb="3">
      <t>コウチケン</t>
    </rPh>
    <rPh sb="4" eb="7">
      <t>コウチシ</t>
    </rPh>
    <rPh sb="7" eb="9">
      <t>ビョウイン</t>
    </rPh>
    <rPh sb="9" eb="12">
      <t>キギョウダン</t>
    </rPh>
    <rPh sb="13" eb="15">
      <t>ビョウイン</t>
    </rPh>
    <rPh sb="15" eb="17">
      <t>キギョウ</t>
    </rPh>
    <rPh sb="17" eb="19">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</si>
  <si>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9">
      <t>イッパンカイケイ</t>
    </rPh>
    <phoneticPr fontId="2"/>
  </si>
  <si>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</si>
  <si>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高知県競馬組合（収益事業会計）</t>
    <rPh sb="0" eb="3">
      <t>コウチケン</t>
    </rPh>
    <rPh sb="3" eb="5">
      <t>ケイバ</t>
    </rPh>
    <rPh sb="5" eb="7">
      <t>クミアイ</t>
    </rPh>
    <rPh sb="8" eb="10">
      <t>シュウエキ</t>
    </rPh>
    <rPh sb="10" eb="12">
      <t>ジギョウ</t>
    </rPh>
    <rPh sb="12" eb="14">
      <t>カイケイ</t>
    </rPh>
    <phoneticPr fontId="2"/>
  </si>
  <si>
    <t>-</t>
    <phoneticPr fontId="2"/>
  </si>
  <si>
    <t>-</t>
    <phoneticPr fontId="2"/>
  </si>
  <si>
    <t>-</t>
    <phoneticPr fontId="2"/>
  </si>
  <si>
    <t>-</t>
    <phoneticPr fontId="2"/>
  </si>
  <si>
    <t>地域振興基金</t>
    <rPh sb="0" eb="6">
      <t>チイキシンコウキキン</t>
    </rPh>
    <phoneticPr fontId="5"/>
  </si>
  <si>
    <t>施設等整備基金</t>
    <rPh sb="0" eb="3">
      <t>シセツトウ</t>
    </rPh>
    <rPh sb="3" eb="7">
      <t>セイビキキン</t>
    </rPh>
    <phoneticPr fontId="2"/>
  </si>
  <si>
    <t>廃棄物処理施設整備基金</t>
    <rPh sb="0" eb="3">
      <t>ハイキブツ</t>
    </rPh>
    <rPh sb="3" eb="7">
      <t>ショリシセツ</t>
    </rPh>
    <rPh sb="7" eb="11">
      <t>セイビキキン</t>
    </rPh>
    <phoneticPr fontId="2"/>
  </si>
  <si>
    <t>南海地震等災害復興基金</t>
    <rPh sb="0" eb="2">
      <t>ナンカイ</t>
    </rPh>
    <rPh sb="2" eb="5">
      <t>ジシントウ</t>
    </rPh>
    <rPh sb="5" eb="7">
      <t>サイガイ</t>
    </rPh>
    <rPh sb="7" eb="11">
      <t>フッコウキキン</t>
    </rPh>
    <phoneticPr fontId="2"/>
  </si>
  <si>
    <t>広域行政推進基金</t>
    <rPh sb="0" eb="4">
      <t>コウイキギョウセイ</t>
    </rPh>
    <rPh sb="4" eb="6">
      <t>スイシン</t>
    </rPh>
    <rPh sb="6" eb="8">
      <t>キキン</t>
    </rPh>
    <phoneticPr fontId="2"/>
  </si>
  <si>
    <t>公益財団法人高知市文化振興事業団</t>
  </si>
  <si>
    <t>公益財団法人高知市環境事業公社</t>
  </si>
  <si>
    <t>公益財団法人高知市学校給食会</t>
  </si>
  <si>
    <t>公益財団法人高知市都市整備公社</t>
  </si>
  <si>
    <t>公益財団法人こうち男女共同参画社会づくり財団</t>
  </si>
  <si>
    <t>公益財団法人高知市スポーツ振興事業団</t>
  </si>
  <si>
    <t>公益財団法人高知県観光コンベンション協会</t>
  </si>
  <si>
    <t>公益財団法人高知県魚さい加工公社</t>
  </si>
  <si>
    <t>公益財団法人土佐山内記念財団</t>
  </si>
  <si>
    <t>公益財団法人高知勤労者福祉サービスセンター</t>
    <phoneticPr fontId="10"/>
  </si>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</sst>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xmlns:c16r2="http://schemas.microsoft.com/office/drawing/2015/06/chart">
            <c:ext xmlns:c16="http://schemas.microsoft.com/office/drawing/2014/chart" uri="{C3380CC4-5D6E-409C-BE32-E72D297353CC}">
              <c16:uniqueId val="{00000000-2E5F-451A-A4D3-AD90241F20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78780</c:v>
                </c:pt>
                <c:pt idx="1">
                  <c:v>49160</c:v>
                </c:pt>
                <c:pt idx="2">
                  <c:v>46640</c:v>
                </c:pt>
                <c:pt idx="3">
                  <c:v>51478</c:v>
                </c:pt>
                <c:pt idx="4">
                  <c:v>42956</c:v>
                </c:pt>
              </c:numCache>
            </c:numRef>
          </c:val>
          <c:smooth val="0"/>
          <c:extLst xmlns:c16r2="http://schemas.microsoft.com/office/drawing/2015/06/chart">
            <c:ext xmlns:c16="http://schemas.microsoft.com/office/drawing/2014/chart" uri="{C3380CC4-5D6E-409C-BE32-E72D297353CC}">
              <c16:uniqueId val="{00000001-2E5F-451A-A4D3-AD90241F204E}"/>
            </c:ext>
          </c:extLst>
        </c:ser>
        <c:dLbls>
          <c:showLegendKey val="0"/>
          <c:showVal val="0"/>
          <c:showCatName val="0"/>
          <c:showSerName val="0"/>
          <c:showPercent val="0"/>
          <c:showBubbleSize val="0"/>
        </c:dLbls>
        <c:marker val="1"/>
        <c:smooth val="0"/>
        <c:axId val="422538592"/>
        <c:axId val="373164904"/>
      </c:lineChart>
      <c:catAx>
        <c:axId val="422538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3164904"/>
        <c:crosses val="autoZero"/>
        <c:auto val="1"/>
        <c:lblAlgn val="ctr"/>
        <c:lblOffset val="100"/>
        <c:tickLblSkip val="1"/>
        <c:tickMarkSkip val="1"/>
        <c:noMultiLvlLbl val="0"/>
      </c:catAx>
      <c:valAx>
        <c:axId val="3731649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2538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0.52</c:v>
                </c:pt>
                <c:pt idx="1">
                  <c:v>0.69</c:v>
                </c:pt>
                <c:pt idx="2">
                  <c:v>6.01</c:v>
                </c:pt>
                <c:pt idx="3">
                  <c:v>1.76</c:v>
                </c:pt>
                <c:pt idx="4">
                  <c:v>0.51</c:v>
                </c:pt>
              </c:numCache>
            </c:numRef>
          </c:val>
          <c:extLst xmlns:c16r2="http://schemas.microsoft.com/office/drawing/2015/06/chart">
            <c:ext xmlns:c16="http://schemas.microsoft.com/office/drawing/2014/chart" uri="{C3380CC4-5D6E-409C-BE32-E72D297353CC}">
              <c16:uniqueId val="{00000000-7EBE-4D86-9216-E8A024388A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3.61</c:v>
                </c:pt>
                <c:pt idx="1">
                  <c:v>3.86</c:v>
                </c:pt>
                <c:pt idx="2">
                  <c:v>4.09</c:v>
                </c:pt>
                <c:pt idx="3">
                  <c:v>7.25</c:v>
                </c:pt>
                <c:pt idx="4">
                  <c:v>7.78</c:v>
                </c:pt>
              </c:numCache>
            </c:numRef>
          </c:val>
          <c:extLst xmlns:c16r2="http://schemas.microsoft.com/office/drawing/2015/06/chart">
            <c:ext xmlns:c16="http://schemas.microsoft.com/office/drawing/2014/chart" uri="{C3380CC4-5D6E-409C-BE32-E72D297353CC}">
              <c16:uniqueId val="{00000001-7EBE-4D86-9216-E8A024388AE8}"/>
            </c:ext>
          </c:extLst>
        </c:ser>
        <c:dLbls>
          <c:showLegendKey val="0"/>
          <c:showVal val="0"/>
          <c:showCatName val="0"/>
          <c:showSerName val="0"/>
          <c:showPercent val="0"/>
          <c:showBubbleSize val="0"/>
        </c:dLbls>
        <c:gapWidth val="250"/>
        <c:overlap val="100"/>
        <c:axId val="424446576"/>
        <c:axId val="425095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-0.47</c:v>
                </c:pt>
                <c:pt idx="1">
                  <c:v>0.18</c:v>
                </c:pt>
                <c:pt idx="2">
                  <c:v>5.34</c:v>
                </c:pt>
                <c:pt idx="3">
                  <c:v>-4.37</c:v>
                </c:pt>
                <c:pt idx="4">
                  <c:v>-1.2</c:v>
                </c:pt>
              </c:numCache>
            </c:numRef>
          </c:val>
          <c:smooth val="0"/>
          <c:extLst xmlns:c16r2="http://schemas.microsoft.com/office/drawing/2015/06/chart">
            <c:ext xmlns:c16="http://schemas.microsoft.com/office/drawing/2014/chart" uri="{C3380CC4-5D6E-409C-BE32-E72D297353CC}">
              <c16:uniqueId val="{00000002-7EBE-4D86-9216-E8A024388AE8}"/>
            </c:ext>
          </c:extLst>
        </c:ser>
        <c:dLbls>
          <c:showLegendKey val="0"/>
          <c:showVal val="0"/>
          <c:showCatName val="0"/>
          <c:showSerName val="0"/>
          <c:showPercent val="0"/>
          <c:showBubbleSize val="0"/>
        </c:dLbls>
        <c:marker val="1"/>
        <c:smooth val="0"/>
        <c:axId val="424446576"/>
        <c:axId val="425095360"/>
      </c:lineChart>
      <c:catAx>
        <c:axId val="42444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095360"/>
        <c:crosses val="autoZero"/>
        <c:auto val="1"/>
        <c:lblAlgn val="ctr"/>
        <c:lblOffset val="100"/>
        <c:tickLblSkip val="1"/>
        <c:tickMarkSkip val="1"/>
        <c:noMultiLvlLbl val="0"/>
      </c:catAx>
      <c:valAx>
        <c:axId val="42509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44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0.04</c:v>
                </c:pt>
                <c:pt idx="2">
                  <c:v>#N/A</c:v>
                </c:pt>
                <c:pt idx="3">
                  <c:v>0.04</c:v>
                </c:pt>
                <c:pt idx="4">
                  <c:v>#N/A</c:v>
                </c:pt>
                <c:pt idx="5">
                  <c:v>0</c:v>
                </c:pt>
                <c:pt idx="6">
                  <c:v>#N/A</c:v>
                </c:pt>
                <c:pt idx="7">
                  <c:v>0</c:v>
                </c:pt>
                <c:pt idx="8">
                  <c:v>#N/A</c:v>
                </c:pt>
                <c:pt idx="9">
                  <c:v>0.23</c:v>
                </c:pt>
              </c:numCache>
            </c:numRef>
          </c:val>
          <c:extLst xmlns:c16r2="http://schemas.microsoft.com/office/drawing/2015/06/chart">
            <c:ext xmlns:c16="http://schemas.microsoft.com/office/drawing/2014/chart" uri="{C3380CC4-5D6E-409C-BE32-E72D297353CC}">
              <c16:uniqueId val="{00000000-E25D-440D-9B66-000F96CE2D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0.05</c:v>
                </c:pt>
                <c:pt idx="1">
                  <c:v>#N/A</c:v>
                </c:pt>
                <c:pt idx="2">
                  <c:v>0</c:v>
                </c:pt>
                <c:pt idx="3">
                  <c:v>0</c:v>
                </c:pt>
                <c:pt idx="4">
                  <c:v>0.04</c:v>
                </c:pt>
                <c:pt idx="5">
                  <c:v>#N/A</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1-E25D-440D-9B66-000F96CE2D40}"/>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0.36</c:v>
                </c:pt>
                <c:pt idx="2">
                  <c:v>#N/A</c:v>
                </c:pt>
                <c:pt idx="3">
                  <c:v>0.32</c:v>
                </c:pt>
                <c:pt idx="4">
                  <c:v>#N/A</c:v>
                </c:pt>
                <c:pt idx="5">
                  <c:v>0.19</c:v>
                </c:pt>
                <c:pt idx="6">
                  <c:v>#N/A</c:v>
                </c:pt>
                <c:pt idx="7">
                  <c:v>0.21</c:v>
                </c:pt>
                <c:pt idx="8">
                  <c:v>#N/A</c:v>
                </c:pt>
                <c:pt idx="9">
                  <c:v>0.22</c:v>
                </c:pt>
              </c:numCache>
            </c:numRef>
          </c:val>
          <c:extLst xmlns:c16r2="http://schemas.microsoft.com/office/drawing/2015/06/chart">
            <c:ext xmlns:c16="http://schemas.microsoft.com/office/drawing/2014/chart" uri="{C3380CC4-5D6E-409C-BE32-E72D297353CC}">
              <c16:uniqueId val="{00000002-E25D-440D-9B66-000F96CE2D4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0.19</c:v>
                </c:pt>
                <c:pt idx="2">
                  <c:v>#N/A</c:v>
                </c:pt>
                <c:pt idx="3">
                  <c:v>0.48</c:v>
                </c:pt>
                <c:pt idx="4">
                  <c:v>#N/A</c:v>
                </c:pt>
                <c:pt idx="5">
                  <c:v>0.24</c:v>
                </c:pt>
                <c:pt idx="6">
                  <c:v>#N/A</c:v>
                </c:pt>
                <c:pt idx="7">
                  <c:v>0.31</c:v>
                </c:pt>
                <c:pt idx="8">
                  <c:v>#N/A</c:v>
                </c:pt>
                <c:pt idx="9">
                  <c:v>0.33</c:v>
                </c:pt>
              </c:numCache>
            </c:numRef>
          </c:val>
          <c:extLst xmlns:c16r2="http://schemas.microsoft.com/office/drawing/2015/06/chart">
            <c:ext xmlns:c16="http://schemas.microsoft.com/office/drawing/2014/chart" uri="{C3380CC4-5D6E-409C-BE32-E72D297353CC}">
              <c16:uniqueId val="{00000003-E25D-440D-9B66-000F96CE2D40}"/>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0.51</c:v>
                </c:pt>
                <c:pt idx="2">
                  <c:v>#N/A</c:v>
                </c:pt>
                <c:pt idx="3">
                  <c:v>0.69</c:v>
                </c:pt>
                <c:pt idx="4">
                  <c:v>#N/A</c:v>
                </c:pt>
                <c:pt idx="5">
                  <c:v>6</c:v>
                </c:pt>
                <c:pt idx="6">
                  <c:v>#N/A</c:v>
                </c:pt>
                <c:pt idx="7">
                  <c:v>1.75</c:v>
                </c:pt>
                <c:pt idx="8">
                  <c:v>#N/A</c:v>
                </c:pt>
                <c:pt idx="9">
                  <c:v>0.5</c:v>
                </c:pt>
              </c:numCache>
            </c:numRef>
          </c:val>
          <c:extLst xmlns:c16r2="http://schemas.microsoft.com/office/drawing/2015/06/chart">
            <c:ext xmlns:c16="http://schemas.microsoft.com/office/drawing/2014/chart" uri="{C3380CC4-5D6E-409C-BE32-E72D297353CC}">
              <c16:uniqueId val="{00000004-E25D-440D-9B66-000F96CE2D4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0.56000000000000005</c:v>
                </c:pt>
                <c:pt idx="2">
                  <c:v>#N/A</c:v>
                </c:pt>
                <c:pt idx="3">
                  <c:v>0.51</c:v>
                </c:pt>
                <c:pt idx="4">
                  <c:v>#N/A</c:v>
                </c:pt>
                <c:pt idx="5">
                  <c:v>0.76</c:v>
                </c:pt>
                <c:pt idx="6">
                  <c:v>#N/A</c:v>
                </c:pt>
                <c:pt idx="7">
                  <c:v>0.98</c:v>
                </c:pt>
                <c:pt idx="8">
                  <c:v>#N/A</c:v>
                </c:pt>
                <c:pt idx="9">
                  <c:v>0.56999999999999995</c:v>
                </c:pt>
              </c:numCache>
            </c:numRef>
          </c:val>
          <c:extLst xmlns:c16r2="http://schemas.microsoft.com/office/drawing/2015/06/chart">
            <c:ext xmlns:c16="http://schemas.microsoft.com/office/drawing/2014/chart" uri="{C3380CC4-5D6E-409C-BE32-E72D297353CC}">
              <c16:uniqueId val="{00000005-E25D-440D-9B66-000F96CE2D40}"/>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1.69</c:v>
                </c:pt>
                <c:pt idx="2">
                  <c:v>#N/A</c:v>
                </c:pt>
                <c:pt idx="3">
                  <c:v>2.2999999999999998</c:v>
                </c:pt>
                <c:pt idx="4">
                  <c:v>#N/A</c:v>
                </c:pt>
                <c:pt idx="5">
                  <c:v>3.09</c:v>
                </c:pt>
                <c:pt idx="6">
                  <c:v>#N/A</c:v>
                </c:pt>
                <c:pt idx="7">
                  <c:v>4.03</c:v>
                </c:pt>
                <c:pt idx="8">
                  <c:v>#N/A</c:v>
                </c:pt>
                <c:pt idx="9">
                  <c:v>4.33</c:v>
                </c:pt>
              </c:numCache>
            </c:numRef>
          </c:val>
          <c:extLst xmlns:c16r2="http://schemas.microsoft.com/office/drawing/2015/06/chart">
            <c:ext xmlns:c16="http://schemas.microsoft.com/office/drawing/2014/chart" uri="{C3380CC4-5D6E-409C-BE32-E72D297353CC}">
              <c16:uniqueId val="{00000006-E25D-440D-9B66-000F96CE2D4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16.05</c:v>
                </c:pt>
                <c:pt idx="2">
                  <c:v>#N/A</c:v>
                </c:pt>
                <c:pt idx="3">
                  <c:v>16.3</c:v>
                </c:pt>
                <c:pt idx="4">
                  <c:v>#N/A</c:v>
                </c:pt>
                <c:pt idx="5">
                  <c:v>16.29</c:v>
                </c:pt>
                <c:pt idx="6">
                  <c:v>#N/A</c:v>
                </c:pt>
                <c:pt idx="7">
                  <c:v>14.77</c:v>
                </c:pt>
                <c:pt idx="8">
                  <c:v>#N/A</c:v>
                </c:pt>
                <c:pt idx="9">
                  <c:v>13.13</c:v>
                </c:pt>
              </c:numCache>
            </c:numRef>
          </c:val>
          <c:extLst xmlns:c16r2="http://schemas.microsoft.com/office/drawing/2015/06/chart">
            <c:ext xmlns:c16="http://schemas.microsoft.com/office/drawing/2014/chart" uri="{C3380CC4-5D6E-409C-BE32-E72D297353CC}">
              <c16:uniqueId val="{00000007-E25D-440D-9B66-000F96CE2D40}"/>
            </c:ext>
          </c:extLst>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0.33</c:v>
                </c:pt>
                <c:pt idx="1">
                  <c:v>#N/A</c:v>
                </c:pt>
                <c:pt idx="2">
                  <c:v>0.31</c:v>
                </c:pt>
                <c:pt idx="3">
                  <c:v>#N/A</c:v>
                </c:pt>
                <c:pt idx="4">
                  <c:v>0.25</c:v>
                </c:pt>
                <c:pt idx="5">
                  <c:v>#N/A</c:v>
                </c:pt>
                <c:pt idx="6">
                  <c:v>0.19</c:v>
                </c:pt>
                <c:pt idx="7">
                  <c:v>#N/A</c:v>
                </c:pt>
                <c:pt idx="8">
                  <c:v>0.1</c:v>
                </c:pt>
                <c:pt idx="9">
                  <c:v>#N/A</c:v>
                </c:pt>
              </c:numCache>
            </c:numRef>
          </c:val>
          <c:extLst xmlns:c16r2="http://schemas.microsoft.com/office/drawing/2015/06/chart">
            <c:ext xmlns:c16="http://schemas.microsoft.com/office/drawing/2014/chart" uri="{C3380CC4-5D6E-409C-BE32-E72D297353CC}">
              <c16:uniqueId val="{00000008-E25D-440D-9B66-000F96CE2D40}"/>
            </c:ext>
          </c:extLst>
        </c:ser>
        <c:ser>
          <c:idx val="9"/>
          <c:order val="9"/>
          <c:tx>
            <c:strRef>
              <c:f>データシート!$A$36</c:f>
              <c:strCache>
                <c:ptCount val="1"/>
                <c:pt idx="0">
                  <c:v>収益事業特別会計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6.66</c:v>
                </c:pt>
                <c:pt idx="1">
                  <c:v>#N/A</c:v>
                </c:pt>
                <c:pt idx="2">
                  <c:v>6.2</c:v>
                </c:pt>
                <c:pt idx="3">
                  <c:v>#N/A</c:v>
                </c:pt>
                <c:pt idx="4">
                  <c:v>5.65</c:v>
                </c:pt>
                <c:pt idx="5">
                  <c:v>#N/A</c:v>
                </c:pt>
                <c:pt idx="6">
                  <c:v>5.0999999999999996</c:v>
                </c:pt>
                <c:pt idx="7">
                  <c:v>#N/A</c:v>
                </c:pt>
                <c:pt idx="8">
                  <c:v>4.34</c:v>
                </c:pt>
                <c:pt idx="9">
                  <c:v>#N/A</c:v>
                </c:pt>
              </c:numCache>
            </c:numRef>
          </c:val>
          <c:extLst xmlns:c16r2="http://schemas.microsoft.com/office/drawing/2015/06/chart">
            <c:ext xmlns:c16="http://schemas.microsoft.com/office/drawing/2014/chart" uri="{C3380CC4-5D6E-409C-BE32-E72D297353CC}">
              <c16:uniqueId val="{00000009-E25D-440D-9B66-000F96CE2D40}"/>
            </c:ext>
          </c:extLst>
        </c:ser>
        <c:dLbls>
          <c:showLegendKey val="0"/>
          <c:showVal val="0"/>
          <c:showCatName val="0"/>
          <c:showSerName val="0"/>
          <c:showPercent val="0"/>
          <c:showBubbleSize val="0"/>
        </c:dLbls>
        <c:gapWidth val="150"/>
        <c:overlap val="100"/>
        <c:axId val="427855072"/>
        <c:axId val="430964104"/>
      </c:barChart>
      <c:catAx>
        <c:axId val="42785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964104"/>
        <c:crosses val="autoZero"/>
        <c:auto val="1"/>
        <c:lblAlgn val="ctr"/>
        <c:lblOffset val="100"/>
        <c:tickLblSkip val="1"/>
        <c:tickMarkSkip val="1"/>
        <c:noMultiLvlLbl val="0"/>
      </c:catAx>
      <c:valAx>
        <c:axId val="430964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855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13206</c:v>
                </c:pt>
                <c:pt idx="5">
                  <c:v>12576</c:v>
                </c:pt>
                <c:pt idx="8">
                  <c:v>12294</c:v>
                </c:pt>
                <c:pt idx="11">
                  <c:v>12337</c:v>
                </c:pt>
                <c:pt idx="14">
                  <c:v>12376</c:v>
                </c:pt>
              </c:numCache>
            </c:numRef>
          </c:val>
          <c:extLst xmlns:c16r2="http://schemas.microsoft.com/office/drawing/2015/06/chart">
            <c:ext xmlns:c16="http://schemas.microsoft.com/office/drawing/2014/chart" uri="{C3380CC4-5D6E-409C-BE32-E72D297353CC}">
              <c16:uniqueId val="{00000000-3E25-4231-AC2A-FB6F43EC51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E25-4231-AC2A-FB6F43EC51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159</c:v>
                </c:pt>
                <c:pt idx="3">
                  <c:v>199</c:v>
                </c:pt>
                <c:pt idx="6">
                  <c:v>220</c:v>
                </c:pt>
                <c:pt idx="9">
                  <c:v>215</c:v>
                </c:pt>
                <c:pt idx="12">
                  <c:v>211</c:v>
                </c:pt>
              </c:numCache>
            </c:numRef>
          </c:val>
          <c:extLst xmlns:c16r2="http://schemas.microsoft.com/office/drawing/2015/06/chart">
            <c:ext xmlns:c16="http://schemas.microsoft.com/office/drawing/2014/chart" uri="{C3380CC4-5D6E-409C-BE32-E72D297353CC}">
              <c16:uniqueId val="{00000002-3E25-4231-AC2A-FB6F43EC51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925</c:v>
                </c:pt>
                <c:pt idx="3">
                  <c:v>842</c:v>
                </c:pt>
                <c:pt idx="6">
                  <c:v>918</c:v>
                </c:pt>
                <c:pt idx="9">
                  <c:v>859</c:v>
                </c:pt>
                <c:pt idx="12">
                  <c:v>802</c:v>
                </c:pt>
              </c:numCache>
            </c:numRef>
          </c:val>
          <c:extLst xmlns:c16r2="http://schemas.microsoft.com/office/drawing/2015/06/chart">
            <c:ext xmlns:c16="http://schemas.microsoft.com/office/drawing/2014/chart" uri="{C3380CC4-5D6E-409C-BE32-E72D297353CC}">
              <c16:uniqueId val="{00000003-3E25-4231-AC2A-FB6F43EC51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3569</c:v>
                </c:pt>
                <c:pt idx="3">
                  <c:v>3591</c:v>
                </c:pt>
                <c:pt idx="6">
                  <c:v>3686</c:v>
                </c:pt>
                <c:pt idx="9">
                  <c:v>3768</c:v>
                </c:pt>
                <c:pt idx="12">
                  <c:v>3703</c:v>
                </c:pt>
              </c:numCache>
            </c:numRef>
          </c:val>
          <c:extLst xmlns:c16r2="http://schemas.microsoft.com/office/drawing/2015/06/chart">
            <c:ext xmlns:c16="http://schemas.microsoft.com/office/drawing/2014/chart" uri="{C3380CC4-5D6E-409C-BE32-E72D297353CC}">
              <c16:uniqueId val="{00000004-3E25-4231-AC2A-FB6F43EC51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17</c:v>
                </c:pt>
                <c:pt idx="3">
                  <c:v>17</c:v>
                </c:pt>
                <c:pt idx="6">
                  <c:v>83</c:v>
                </c:pt>
                <c:pt idx="9">
                  <c:v>117</c:v>
                </c:pt>
                <c:pt idx="12">
                  <c:v>150</c:v>
                </c:pt>
              </c:numCache>
            </c:numRef>
          </c:val>
          <c:extLst xmlns:c16r2="http://schemas.microsoft.com/office/drawing/2015/06/chart">
            <c:ext xmlns:c16="http://schemas.microsoft.com/office/drawing/2014/chart" uri="{C3380CC4-5D6E-409C-BE32-E72D297353CC}">
              <c16:uniqueId val="{00000005-3E25-4231-AC2A-FB6F43EC51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E25-4231-AC2A-FB6F43EC51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17818</c:v>
                </c:pt>
                <c:pt idx="3">
                  <c:v>16178</c:v>
                </c:pt>
                <c:pt idx="6">
                  <c:v>16272</c:v>
                </c:pt>
                <c:pt idx="9">
                  <c:v>16383</c:v>
                </c:pt>
                <c:pt idx="12">
                  <c:v>16386</c:v>
                </c:pt>
              </c:numCache>
            </c:numRef>
          </c:val>
          <c:extLst xmlns:c16r2="http://schemas.microsoft.com/office/drawing/2015/06/chart">
            <c:ext xmlns:c16="http://schemas.microsoft.com/office/drawing/2014/chart" uri="{C3380CC4-5D6E-409C-BE32-E72D297353CC}">
              <c16:uniqueId val="{00000007-3E25-4231-AC2A-FB6F43EC5199}"/>
            </c:ext>
          </c:extLst>
        </c:ser>
        <c:dLbls>
          <c:showLegendKey val="0"/>
          <c:showVal val="0"/>
          <c:showCatName val="0"/>
          <c:showSerName val="0"/>
          <c:showPercent val="0"/>
          <c:showBubbleSize val="0"/>
        </c:dLbls>
        <c:gapWidth val="100"/>
        <c:overlap val="100"/>
        <c:axId val="432221792"/>
        <c:axId val="427849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9284</c:v>
                </c:pt>
                <c:pt idx="2">
                  <c:v>#N/A</c:v>
                </c:pt>
                <c:pt idx="3">
                  <c:v>#N/A</c:v>
                </c:pt>
                <c:pt idx="4">
                  <c:v>8251</c:v>
                </c:pt>
                <c:pt idx="5">
                  <c:v>#N/A</c:v>
                </c:pt>
                <c:pt idx="6">
                  <c:v>#N/A</c:v>
                </c:pt>
                <c:pt idx="7">
                  <c:v>8885</c:v>
                </c:pt>
                <c:pt idx="8">
                  <c:v>#N/A</c:v>
                </c:pt>
                <c:pt idx="9">
                  <c:v>#N/A</c:v>
                </c:pt>
                <c:pt idx="10">
                  <c:v>9005</c:v>
                </c:pt>
                <c:pt idx="11">
                  <c:v>#N/A</c:v>
                </c:pt>
                <c:pt idx="12">
                  <c:v>#N/A</c:v>
                </c:pt>
                <c:pt idx="13">
                  <c:v>8876</c:v>
                </c:pt>
                <c:pt idx="14">
                  <c:v>#N/A</c:v>
                </c:pt>
              </c:numCache>
            </c:numRef>
          </c:val>
          <c:smooth val="0"/>
          <c:extLst xmlns:c16r2="http://schemas.microsoft.com/office/drawing/2015/06/chart">
            <c:ext xmlns:c16="http://schemas.microsoft.com/office/drawing/2014/chart" uri="{C3380CC4-5D6E-409C-BE32-E72D297353CC}">
              <c16:uniqueId val="{00000008-3E25-4231-AC2A-FB6F43EC5199}"/>
            </c:ext>
          </c:extLst>
        </c:ser>
        <c:dLbls>
          <c:showLegendKey val="0"/>
          <c:showVal val="0"/>
          <c:showCatName val="0"/>
          <c:showSerName val="0"/>
          <c:showPercent val="0"/>
          <c:showBubbleSize val="0"/>
        </c:dLbls>
        <c:marker val="1"/>
        <c:smooth val="0"/>
        <c:axId val="432221792"/>
        <c:axId val="427849080"/>
      </c:lineChart>
      <c:catAx>
        <c:axId val="43222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849080"/>
        <c:crosses val="autoZero"/>
        <c:auto val="1"/>
        <c:lblAlgn val="ctr"/>
        <c:lblOffset val="100"/>
        <c:tickLblSkip val="1"/>
        <c:tickMarkSkip val="1"/>
        <c:noMultiLvlLbl val="0"/>
      </c:catAx>
      <c:valAx>
        <c:axId val="427849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22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157724</c:v>
                </c:pt>
                <c:pt idx="5">
                  <c:v>157862</c:v>
                </c:pt>
                <c:pt idx="8">
                  <c:v>156303</c:v>
                </c:pt>
                <c:pt idx="11">
                  <c:v>154727</c:v>
                </c:pt>
                <c:pt idx="14">
                  <c:v>150839</c:v>
                </c:pt>
              </c:numCache>
            </c:numRef>
          </c:val>
          <c:extLst xmlns:c16r2="http://schemas.microsoft.com/office/drawing/2015/06/chart">
            <c:ext xmlns:c16="http://schemas.microsoft.com/office/drawing/2014/chart" uri="{C3380CC4-5D6E-409C-BE32-E72D297353CC}">
              <c16:uniqueId val="{00000000-8C9C-4FA4-A61E-6614B7ED5A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5342</c:v>
                </c:pt>
                <c:pt idx="5">
                  <c:v>6197</c:v>
                </c:pt>
                <c:pt idx="8">
                  <c:v>6853</c:v>
                </c:pt>
                <c:pt idx="11">
                  <c:v>7008</c:v>
                </c:pt>
                <c:pt idx="14">
                  <c:v>7016</c:v>
                </c:pt>
              </c:numCache>
            </c:numRef>
          </c:val>
          <c:extLst xmlns:c16r2="http://schemas.microsoft.com/office/drawing/2015/06/chart">
            <c:ext xmlns:c16="http://schemas.microsoft.com/office/drawing/2014/chart" uri="{C3380CC4-5D6E-409C-BE32-E72D297353CC}">
              <c16:uniqueId val="{00000001-8C9C-4FA4-A61E-6614B7ED5A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12147</c:v>
                </c:pt>
                <c:pt idx="5">
                  <c:v>12513</c:v>
                </c:pt>
                <c:pt idx="8">
                  <c:v>6462</c:v>
                </c:pt>
                <c:pt idx="11">
                  <c:v>17343</c:v>
                </c:pt>
                <c:pt idx="14">
                  <c:v>18602</c:v>
                </c:pt>
              </c:numCache>
            </c:numRef>
          </c:val>
          <c:extLst xmlns:c16r2="http://schemas.microsoft.com/office/drawing/2015/06/chart">
            <c:ext xmlns:c16="http://schemas.microsoft.com/office/drawing/2014/chart" uri="{C3380CC4-5D6E-409C-BE32-E72D297353CC}">
              <c16:uniqueId val="{00000002-8C9C-4FA4-A61E-6614B7ED5A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C9C-4FA4-A61E-6614B7ED5A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C9C-4FA4-A61E-6614B7ED5A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C9C-4FA4-A61E-6614B7ED5A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17385</c:v>
                </c:pt>
                <c:pt idx="3">
                  <c:v>17407</c:v>
                </c:pt>
                <c:pt idx="6">
                  <c:v>17505</c:v>
                </c:pt>
                <c:pt idx="9">
                  <c:v>17174</c:v>
                </c:pt>
                <c:pt idx="12">
                  <c:v>17625</c:v>
                </c:pt>
              </c:numCache>
            </c:numRef>
          </c:val>
          <c:extLst xmlns:c16r2="http://schemas.microsoft.com/office/drawing/2015/06/chart">
            <c:ext xmlns:c16="http://schemas.microsoft.com/office/drawing/2014/chart" uri="{C3380CC4-5D6E-409C-BE32-E72D297353CC}">
              <c16:uniqueId val="{00000006-8C9C-4FA4-A61E-6614B7ED5A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7455</c:v>
                </c:pt>
                <c:pt idx="3">
                  <c:v>6838</c:v>
                </c:pt>
                <c:pt idx="6">
                  <c:v>6207</c:v>
                </c:pt>
                <c:pt idx="9">
                  <c:v>5889</c:v>
                </c:pt>
                <c:pt idx="12">
                  <c:v>5476</c:v>
                </c:pt>
              </c:numCache>
            </c:numRef>
          </c:val>
          <c:extLst xmlns:c16r2="http://schemas.microsoft.com/office/drawing/2015/06/chart">
            <c:ext xmlns:c16="http://schemas.microsoft.com/office/drawing/2014/chart" uri="{C3380CC4-5D6E-409C-BE32-E72D297353CC}">
              <c16:uniqueId val="{00000007-8C9C-4FA4-A61E-6614B7ED5A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55631</c:v>
                </c:pt>
                <c:pt idx="3">
                  <c:v>54555</c:v>
                </c:pt>
                <c:pt idx="6">
                  <c:v>53365</c:v>
                </c:pt>
                <c:pt idx="9">
                  <c:v>53135</c:v>
                </c:pt>
                <c:pt idx="12">
                  <c:v>51109</c:v>
                </c:pt>
              </c:numCache>
            </c:numRef>
          </c:val>
          <c:extLst xmlns:c16r2="http://schemas.microsoft.com/office/drawing/2015/06/chart">
            <c:ext xmlns:c16="http://schemas.microsoft.com/office/drawing/2014/chart" uri="{C3380CC4-5D6E-409C-BE32-E72D297353CC}">
              <c16:uniqueId val="{00000008-8C9C-4FA4-A61E-6614B7ED5A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2689</c:v>
                </c:pt>
                <c:pt idx="3">
                  <c:v>2591</c:v>
                </c:pt>
                <c:pt idx="6">
                  <c:v>2460</c:v>
                </c:pt>
                <c:pt idx="9">
                  <c:v>2255</c:v>
                </c:pt>
                <c:pt idx="12">
                  <c:v>2054</c:v>
                </c:pt>
              </c:numCache>
            </c:numRef>
          </c:val>
          <c:extLst xmlns:c16r2="http://schemas.microsoft.com/office/drawing/2015/06/chart">
            <c:ext xmlns:c16="http://schemas.microsoft.com/office/drawing/2014/chart" uri="{C3380CC4-5D6E-409C-BE32-E72D297353CC}">
              <c16:uniqueId val="{00000009-8C9C-4FA4-A61E-6614B7ED5A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211206</c:v>
                </c:pt>
                <c:pt idx="3">
                  <c:v>210769</c:v>
                </c:pt>
                <c:pt idx="6">
                  <c:v>210890</c:v>
                </c:pt>
                <c:pt idx="9">
                  <c:v>210254</c:v>
                </c:pt>
                <c:pt idx="12">
                  <c:v>205954</c:v>
                </c:pt>
              </c:numCache>
            </c:numRef>
          </c:val>
          <c:extLst xmlns:c16r2="http://schemas.microsoft.com/office/drawing/2015/06/chart">
            <c:ext xmlns:c16="http://schemas.microsoft.com/office/drawing/2014/chart" uri="{C3380CC4-5D6E-409C-BE32-E72D297353CC}">
              <c16:uniqueId val="{0000000A-8C9C-4FA4-A61E-6614B7ED5AE3}"/>
            </c:ext>
          </c:extLst>
        </c:ser>
        <c:dLbls>
          <c:showLegendKey val="0"/>
          <c:showVal val="0"/>
          <c:showCatName val="0"/>
          <c:showSerName val="0"/>
          <c:showPercent val="0"/>
          <c:showBubbleSize val="0"/>
        </c:dLbls>
        <c:gapWidth val="100"/>
        <c:overlap val="100"/>
        <c:axId val="428146344"/>
        <c:axId val="428146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119153</c:v>
                </c:pt>
                <c:pt idx="2">
                  <c:v>#N/A</c:v>
                </c:pt>
                <c:pt idx="3">
                  <c:v>#N/A</c:v>
                </c:pt>
                <c:pt idx="4">
                  <c:v>115588</c:v>
                </c:pt>
                <c:pt idx="5">
                  <c:v>#N/A</c:v>
                </c:pt>
                <c:pt idx="6">
                  <c:v>#N/A</c:v>
                </c:pt>
                <c:pt idx="7">
                  <c:v>120810</c:v>
                </c:pt>
                <c:pt idx="8">
                  <c:v>#N/A</c:v>
                </c:pt>
                <c:pt idx="9">
                  <c:v>#N/A</c:v>
                </c:pt>
                <c:pt idx="10">
                  <c:v>109629</c:v>
                </c:pt>
                <c:pt idx="11">
                  <c:v>#N/A</c:v>
                </c:pt>
                <c:pt idx="12">
                  <c:v>#N/A</c:v>
                </c:pt>
                <c:pt idx="13">
                  <c:v>105761</c:v>
                </c:pt>
                <c:pt idx="14">
                  <c:v>#N/A</c:v>
                </c:pt>
              </c:numCache>
            </c:numRef>
          </c:val>
          <c:smooth val="0"/>
          <c:extLst xmlns:c16r2="http://schemas.microsoft.com/office/drawing/2015/06/chart">
            <c:ext xmlns:c16="http://schemas.microsoft.com/office/drawing/2014/chart" uri="{C3380CC4-5D6E-409C-BE32-E72D297353CC}">
              <c16:uniqueId val="{0000000B-8C9C-4FA4-A61E-6614B7ED5AE3}"/>
            </c:ext>
          </c:extLst>
        </c:ser>
        <c:dLbls>
          <c:showLegendKey val="0"/>
          <c:showVal val="0"/>
          <c:showCatName val="0"/>
          <c:showSerName val="0"/>
          <c:showPercent val="0"/>
          <c:showBubbleSize val="0"/>
        </c:dLbls>
        <c:marker val="1"/>
        <c:smooth val="0"/>
        <c:axId val="428146344"/>
        <c:axId val="428146728"/>
      </c:lineChart>
      <c:catAx>
        <c:axId val="42814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8146728"/>
        <c:crosses val="autoZero"/>
        <c:auto val="1"/>
        <c:lblAlgn val="ctr"/>
        <c:lblOffset val="100"/>
        <c:tickLblSkip val="1"/>
        <c:tickMarkSkip val="1"/>
        <c:noMultiLvlLbl val="0"/>
      </c:catAx>
      <c:valAx>
        <c:axId val="428146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146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3326</c:v>
                </c:pt>
                <c:pt idx="1">
                  <c:v>5777</c:v>
                </c:pt>
                <c:pt idx="2">
                  <c:v>6277</c:v>
                </c:pt>
              </c:numCache>
            </c:numRef>
          </c:val>
          <c:extLst xmlns:c16r2="http://schemas.microsoft.com/office/drawing/2015/06/chart">
            <c:ext xmlns:c16="http://schemas.microsoft.com/office/drawing/2014/chart" uri="{C3380CC4-5D6E-409C-BE32-E72D297353CC}">
              <c16:uniqueId val="{00000000-C768-44C8-B0D3-56B39A27A1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3348</c:v>
                </c:pt>
                <c:pt idx="1">
                  <c:v>3358</c:v>
                </c:pt>
                <c:pt idx="2">
                  <c:v>3736</c:v>
                </c:pt>
              </c:numCache>
            </c:numRef>
          </c:val>
          <c:extLst xmlns:c16r2="http://schemas.microsoft.com/office/drawing/2015/06/chart">
            <c:ext xmlns:c16="http://schemas.microsoft.com/office/drawing/2014/chart" uri="{C3380CC4-5D6E-409C-BE32-E72D297353CC}">
              <c16:uniqueId val="{00000001-C768-44C8-B0D3-56B39A27A1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5695</c:v>
                </c:pt>
                <c:pt idx="1">
                  <c:v>5649</c:v>
                </c:pt>
                <c:pt idx="2">
                  <c:v>5559</c:v>
                </c:pt>
              </c:numCache>
            </c:numRef>
          </c:val>
          <c:extLst xmlns:c16r2="http://schemas.microsoft.com/office/drawing/2015/06/chart">
            <c:ext xmlns:c16="http://schemas.microsoft.com/office/drawing/2014/chart" uri="{C3380CC4-5D6E-409C-BE32-E72D297353CC}">
              <c16:uniqueId val="{00000002-C768-44C8-B0D3-56B39A27A1F4}"/>
            </c:ext>
          </c:extLst>
        </c:ser>
        <c:dLbls>
          <c:showLegendKey val="0"/>
          <c:showVal val="0"/>
          <c:showCatName val="0"/>
          <c:showSerName val="0"/>
          <c:showPercent val="0"/>
          <c:showBubbleSize val="0"/>
        </c:dLbls>
        <c:gapWidth val="120"/>
        <c:overlap val="100"/>
        <c:axId val="420465448"/>
        <c:axId val="431261672"/>
      </c:barChart>
      <c:catAx>
        <c:axId val="420465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1261672"/>
        <c:crosses val="autoZero"/>
        <c:auto val="1"/>
        <c:lblAlgn val="ctr"/>
        <c:lblOffset val="100"/>
        <c:tickLblSkip val="1"/>
        <c:tickMarkSkip val="1"/>
        <c:noMultiLvlLbl val="0"/>
      </c:catAx>
      <c:valAx>
        <c:axId val="431261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0465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316,410
314,265
309.00
159,295,990
158,278,510
410,957
80,682,861
205,410,056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ysClr val="windowText" lastClr="000000"/>
              </a:solidFill>
              <a:effectLst/>
              <a:latin typeface="+mn-lt"/>
              <a:ea typeface="+mn-ea"/>
              <a:cs typeface="+mn-cs"/>
            </a:rPr>
            <a:t>産業基盤が確立されていない本市においては、都市部のような景気回復基調は見受けられず、個人市民税の増などの要素はあるものの依然市税収入は伸び悩んでいることなどから、財政力指数は</a:t>
          </a:r>
          <a:r>
            <a:rPr kumimoji="1" lang="en-US" altLang="ja-JP" sz="1000">
              <a:solidFill>
                <a:sysClr val="windowText" lastClr="000000"/>
              </a:solidFill>
              <a:effectLst/>
              <a:latin typeface="+mn-lt"/>
              <a:ea typeface="+mn-ea"/>
              <a:cs typeface="+mn-cs"/>
            </a:rPr>
            <a:t>0.63</a:t>
          </a:r>
          <a:r>
            <a:rPr kumimoji="1" lang="ja-JP" altLang="ja-JP" sz="1000">
              <a:solidFill>
                <a:sysClr val="windowText" lastClr="000000"/>
              </a:solidFill>
              <a:effectLst/>
              <a:latin typeface="+mn-lt"/>
              <a:ea typeface="+mn-ea"/>
              <a:cs typeface="+mn-cs"/>
            </a:rPr>
            <a:t>と類似団体や四国の他県庁所在市と比べ低く推移している。令和５年７月に策定した「高知市財政健全化プラン（</a:t>
          </a:r>
          <a:r>
            <a:rPr kumimoji="1" lang="en-US" altLang="ja-JP" sz="1000">
              <a:solidFill>
                <a:sysClr val="windowText" lastClr="000000"/>
              </a:solidFill>
              <a:effectLst/>
              <a:latin typeface="+mn-lt"/>
              <a:ea typeface="+mn-ea"/>
              <a:cs typeface="+mn-cs"/>
            </a:rPr>
            <a:t>2023</a:t>
          </a:r>
          <a:r>
            <a:rPr kumimoji="1" lang="ja-JP" altLang="ja-JP" sz="1000">
              <a:solidFill>
                <a:sysClr val="windowText" lastClr="000000"/>
              </a:solidFill>
              <a:effectLst/>
              <a:latin typeface="+mn-lt"/>
              <a:ea typeface="+mn-ea"/>
              <a:cs typeface="+mn-cs"/>
            </a:rPr>
            <a:t>年度版）」に基づき、債権管理の徹底や受益者負担の適正化、遊休資産の活用等による歳入の確保に努めるとともに、施設の統廃合など公共施設・インフラ資産管理適正化に努める。さらに事務事業の見直しや公債費負担の低減による歳出の削減に努め、安定的で健全な財政運営への取組を強化していく。</a:t>
          </a:r>
          <a:endParaRPr lang="ja-JP" altLang="ja-JP" sz="10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1" name="直線コネクタ 70"/>
        <xdr:cNvCxnSpPr/>
      </xdr:nvCxnSpPr>
      <xdr:spPr>
        <a:xfrm>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78015</xdr:rowOff>
    </xdr:to>
    <xdr:cxnSp macro="">
      <xdr:nvCxnSpPr>
        <xdr:cNvPr id="74" name="直線コネクタ 73"/>
        <xdr:cNvCxnSpPr/>
      </xdr:nvCxnSpPr>
      <xdr:spPr>
        <a:xfrm flipV="1">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78015</xdr:rowOff>
    </xdr:to>
    <xdr:cxnSp macro="">
      <xdr:nvCxnSpPr>
        <xdr:cNvPr id="77" name="直線コネクタ 76"/>
        <xdr:cNvCxnSpPr/>
      </xdr:nvCxnSpPr>
      <xdr:spPr>
        <a:xfrm>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80" name="直線コネクタ 79"/>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90" name="楕円 89"/>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1"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4" name="楕円 93"/>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5" name="テキスト ボックス 94"/>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都市部に比べて景気回復が鈍い本市経済状況により市税収入が伸び悩んでいる中、災害に強いまちづくりに重点的に取り組んだことや生活保護費を中心とする扶助費が高い水準で推移していることに加え、</a:t>
          </a:r>
          <a:r>
            <a:rPr kumimoji="1" lang="ja-JP" altLang="en-US" sz="1100">
              <a:solidFill>
                <a:sysClr val="windowText" lastClr="000000"/>
              </a:solidFill>
              <a:effectLst/>
              <a:latin typeface="+mn-lt"/>
              <a:ea typeface="+mn-ea"/>
              <a:cs typeface="+mn-cs"/>
            </a:rPr>
            <a:t>公債費</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維持補修費</a:t>
          </a:r>
          <a:r>
            <a:rPr kumimoji="1" lang="ja-JP" altLang="ja-JP" sz="1100">
              <a:solidFill>
                <a:sysClr val="windowText" lastClr="000000"/>
              </a:solidFill>
              <a:effectLst/>
              <a:latin typeface="+mn-lt"/>
              <a:ea typeface="+mn-ea"/>
              <a:cs typeface="+mn-cs"/>
            </a:rPr>
            <a:t>の増により経常経費充当一般財源全体では＋</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億円の増とな</a:t>
          </a:r>
          <a:r>
            <a:rPr kumimoji="1" lang="ja-JP" altLang="en-US" sz="1100">
              <a:solidFill>
                <a:sysClr val="windowText" lastClr="000000"/>
              </a:solidFill>
              <a:effectLst/>
              <a:latin typeface="+mn-lt"/>
              <a:ea typeface="+mn-ea"/>
              <a:cs typeface="+mn-cs"/>
            </a:rPr>
            <a:t>ったことから</a:t>
          </a:r>
          <a:r>
            <a:rPr kumimoji="1" lang="ja-JP" altLang="ja-JP" sz="1100">
              <a:solidFill>
                <a:sysClr val="windowText" lastClr="000000"/>
              </a:solidFill>
              <a:effectLst/>
              <a:latin typeface="+mn-lt"/>
              <a:ea typeface="+mn-ea"/>
              <a:cs typeface="+mn-cs"/>
            </a:rPr>
            <a:t>、経常収支比率は前年度比＋</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ポイントとなり、財政構造の硬直化について依然として厳しい状況である。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53594</xdr:rowOff>
    </xdr:from>
    <xdr:to>
      <xdr:col>23</xdr:col>
      <xdr:colOff>133350</xdr:colOff>
      <xdr:row>66</xdr:row>
      <xdr:rowOff>101854</xdr:rowOff>
    </xdr:to>
    <xdr:cxnSp macro="">
      <xdr:nvCxnSpPr>
        <xdr:cNvPr id="132" name="直線コネクタ 131"/>
        <xdr:cNvCxnSpPr/>
      </xdr:nvCxnSpPr>
      <xdr:spPr>
        <a:xfrm>
          <a:off x="4114800" y="113692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66</xdr:row>
      <xdr:rowOff>53594</xdr:rowOff>
    </xdr:to>
    <xdr:cxnSp macro="">
      <xdr:nvCxnSpPr>
        <xdr:cNvPr id="135" name="直線コネクタ 134"/>
        <xdr:cNvCxnSpPr/>
      </xdr:nvCxnSpPr>
      <xdr:spPr>
        <a:xfrm>
          <a:off x="3225800" y="1105077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66</xdr:row>
      <xdr:rowOff>24638</xdr:rowOff>
    </xdr:to>
    <xdr:cxnSp macro="">
      <xdr:nvCxnSpPr>
        <xdr:cNvPr id="138" name="直線コネクタ 137"/>
        <xdr:cNvCxnSpPr/>
      </xdr:nvCxnSpPr>
      <xdr:spPr>
        <a:xfrm flipV="1">
          <a:off x="2336800" y="1105077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24638</xdr:rowOff>
    </xdr:from>
    <xdr:to>
      <xdr:col>11</xdr:col>
      <xdr:colOff>31750</xdr:colOff>
      <xdr:row>66</xdr:row>
      <xdr:rowOff>97028</xdr:rowOff>
    </xdr:to>
    <xdr:cxnSp macro="">
      <xdr:nvCxnSpPr>
        <xdr:cNvPr id="141" name="直線コネクタ 140"/>
        <xdr:cNvCxnSpPr/>
      </xdr:nvCxnSpPr>
      <xdr:spPr>
        <a:xfrm flipV="1">
          <a:off x="1447800" y="113403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51054</xdr:rowOff>
    </xdr:from>
    <xdr:to>
      <xdr:col>23</xdr:col>
      <xdr:colOff>184150</xdr:colOff>
      <xdr:row>66</xdr:row>
      <xdr:rowOff>152654</xdr:rowOff>
    </xdr:to>
    <xdr:sp macro="" textlink="">
      <xdr:nvSpPr>
        <xdr:cNvPr id="151" name="楕円 150"/>
        <xdr:cNvSpPr/>
      </xdr:nvSpPr>
      <xdr:spPr>
        <a:xfrm>
          <a:off x="49022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23131</xdr:rowOff>
    </xdr:from>
    <xdr:ext cx="762000" cy="259045"/>
    <xdr:sp macro="" textlink="">
      <xdr:nvSpPr>
        <xdr:cNvPr id="152" name="財政構造の弾力性該当値テキスト"/>
        <xdr:cNvSpPr txBox="1"/>
      </xdr:nvSpPr>
      <xdr:spPr>
        <a:xfrm>
          <a:off x="5041900" y="113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2794</xdr:rowOff>
    </xdr:from>
    <xdr:to>
      <xdr:col>19</xdr:col>
      <xdr:colOff>184150</xdr:colOff>
      <xdr:row>66</xdr:row>
      <xdr:rowOff>104394</xdr:rowOff>
    </xdr:to>
    <xdr:sp macro="" textlink="">
      <xdr:nvSpPr>
        <xdr:cNvPr id="153" name="楕円 152"/>
        <xdr:cNvSpPr/>
      </xdr:nvSpPr>
      <xdr:spPr>
        <a:xfrm>
          <a:off x="4064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89171</xdr:rowOff>
    </xdr:from>
    <xdr:ext cx="736600" cy="259045"/>
    <xdr:sp macro="" textlink="">
      <xdr:nvSpPr>
        <xdr:cNvPr id="154" name="テキスト ボックス 153"/>
        <xdr:cNvSpPr txBox="1"/>
      </xdr:nvSpPr>
      <xdr:spPr>
        <a:xfrm>
          <a:off x="3733800" y="1140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5" name="楕円 154"/>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6" name="テキスト ボックス 155"/>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145288</xdr:rowOff>
    </xdr:from>
    <xdr:to>
      <xdr:col>11</xdr:col>
      <xdr:colOff>82550</xdr:colOff>
      <xdr:row>66</xdr:row>
      <xdr:rowOff>75438</xdr:rowOff>
    </xdr:to>
    <xdr:sp macro="" textlink="">
      <xdr:nvSpPr>
        <xdr:cNvPr id="157" name="楕円 156"/>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60215</xdr:rowOff>
    </xdr:from>
    <xdr:ext cx="762000" cy="259045"/>
    <xdr:sp macro="" textlink="">
      <xdr:nvSpPr>
        <xdr:cNvPr id="158" name="テキスト ボックス 157"/>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46228</xdr:rowOff>
    </xdr:from>
    <xdr:to>
      <xdr:col>7</xdr:col>
      <xdr:colOff>31750</xdr:colOff>
      <xdr:row>66</xdr:row>
      <xdr:rowOff>147828</xdr:rowOff>
    </xdr:to>
    <xdr:sp macro="" textlink="">
      <xdr:nvSpPr>
        <xdr:cNvPr id="159" name="楕円 158"/>
        <xdr:cNvSpPr/>
      </xdr:nvSpPr>
      <xdr:spPr>
        <a:xfrm>
          <a:off x="1397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132605</xdr:rowOff>
    </xdr:from>
    <xdr:ext cx="762000" cy="259045"/>
    <xdr:sp macro="" textlink="">
      <xdr:nvSpPr>
        <xdr:cNvPr id="160" name="テキスト ボックス 159"/>
        <xdr:cNvSpPr txBox="1"/>
      </xdr:nvSpPr>
      <xdr:spPr>
        <a:xfrm>
          <a:off x="1066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新高知市財政再建推進プラン（計画期間：</a:t>
          </a:r>
          <a:r>
            <a:rPr kumimoji="1" lang="en-US" altLang="ja-JP" sz="1050">
              <a:solidFill>
                <a:schemeClr val="dk1"/>
              </a:solidFill>
              <a:effectLst/>
              <a:latin typeface="+mn-lt"/>
              <a:ea typeface="+mn-ea"/>
              <a:cs typeface="+mn-cs"/>
            </a:rPr>
            <a:t>H21</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年度）に基づき、徹底的な事務事業の見直しを行った結果、人口一人当たりの決算額は類似団体と比べて低く推移している。 市民の求める真に必要なサービスを最少のコストで提供する観点から、令和５年度７月に策定した高知市財政健全化プラン（</a:t>
          </a:r>
          <a:r>
            <a:rPr kumimoji="1" lang="en-US" altLang="ja-JP" sz="1050">
              <a:solidFill>
                <a:schemeClr val="dk1"/>
              </a:solidFill>
              <a:effectLst/>
              <a:latin typeface="+mn-lt"/>
              <a:ea typeface="+mn-ea"/>
              <a:cs typeface="+mn-cs"/>
            </a:rPr>
            <a:t>2023</a:t>
          </a:r>
          <a:r>
            <a:rPr kumimoji="1" lang="ja-JP" altLang="ja-JP" sz="1050">
              <a:solidFill>
                <a:schemeClr val="dk1"/>
              </a:solidFill>
              <a:effectLst/>
              <a:latin typeface="+mn-lt"/>
              <a:ea typeface="+mn-ea"/>
              <a:cs typeface="+mn-cs"/>
            </a:rPr>
            <a:t>年度版）（計画期間：令和５～令和７年度）に基づき、事業のスクラップや手法見直しによる事業費の抑制、庶務事務の効率化による人件費の抑制、業務量の削減による時間外勤務の抑制など、常に見直しを行うとともに、計画的・効率的かつ適正な執行に努める。</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118751</xdr:rowOff>
    </xdr:from>
    <xdr:to>
      <xdr:col>23</xdr:col>
      <xdr:colOff>133350</xdr:colOff>
      <xdr:row>84</xdr:row>
      <xdr:rowOff>9858</xdr:rowOff>
    </xdr:to>
    <xdr:cxnSp macro="">
      <xdr:nvCxnSpPr>
        <xdr:cNvPr id="195" name="直線コネクタ 194"/>
        <xdr:cNvCxnSpPr/>
      </xdr:nvCxnSpPr>
      <xdr:spPr>
        <a:xfrm flipV="1">
          <a:off x="4114800" y="14349101"/>
          <a:ext cx="838200" cy="6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89915</xdr:rowOff>
    </xdr:from>
    <xdr:to>
      <xdr:col>19</xdr:col>
      <xdr:colOff>133350</xdr:colOff>
      <xdr:row>84</xdr:row>
      <xdr:rowOff>9858</xdr:rowOff>
    </xdr:to>
    <xdr:cxnSp macro="">
      <xdr:nvCxnSpPr>
        <xdr:cNvPr id="198" name="直線コネクタ 197"/>
        <xdr:cNvCxnSpPr/>
      </xdr:nvCxnSpPr>
      <xdr:spPr>
        <a:xfrm>
          <a:off x="3225800" y="14320265"/>
          <a:ext cx="889000" cy="9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57145</xdr:rowOff>
    </xdr:from>
    <xdr:to>
      <xdr:col>15</xdr:col>
      <xdr:colOff>82550</xdr:colOff>
      <xdr:row>83</xdr:row>
      <xdr:rowOff>89915</xdr:rowOff>
    </xdr:to>
    <xdr:cxnSp macro="">
      <xdr:nvCxnSpPr>
        <xdr:cNvPr id="201" name="直線コネクタ 200"/>
        <xdr:cNvCxnSpPr/>
      </xdr:nvCxnSpPr>
      <xdr:spPr>
        <a:xfrm>
          <a:off x="2336800" y="14116045"/>
          <a:ext cx="889000" cy="20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46816</xdr:rowOff>
    </xdr:from>
    <xdr:to>
      <xdr:col>11</xdr:col>
      <xdr:colOff>31750</xdr:colOff>
      <xdr:row>82</xdr:row>
      <xdr:rowOff>57145</xdr:rowOff>
    </xdr:to>
    <xdr:cxnSp macro="">
      <xdr:nvCxnSpPr>
        <xdr:cNvPr id="204" name="直線コネクタ 203"/>
        <xdr:cNvCxnSpPr/>
      </xdr:nvCxnSpPr>
      <xdr:spPr>
        <a:xfrm>
          <a:off x="1447800" y="13934266"/>
          <a:ext cx="889000" cy="1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67951</xdr:rowOff>
    </xdr:from>
    <xdr:to>
      <xdr:col>23</xdr:col>
      <xdr:colOff>184150</xdr:colOff>
      <xdr:row>83</xdr:row>
      <xdr:rowOff>169551</xdr:rowOff>
    </xdr:to>
    <xdr:sp macro="" textlink="">
      <xdr:nvSpPr>
        <xdr:cNvPr id="214" name="楕円 213"/>
        <xdr:cNvSpPr/>
      </xdr:nvSpPr>
      <xdr:spPr>
        <a:xfrm>
          <a:off x="4902200" y="1429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84478</xdr:rowOff>
    </xdr:from>
    <xdr:ext cx="762000" cy="259045"/>
    <xdr:sp macro="" textlink="">
      <xdr:nvSpPr>
        <xdr:cNvPr id="215" name="人件費・物件費等の状況該当値テキスト"/>
        <xdr:cNvSpPr txBox="1"/>
      </xdr:nvSpPr>
      <xdr:spPr>
        <a:xfrm>
          <a:off x="5041900" y="1414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130508</xdr:rowOff>
    </xdr:from>
    <xdr:to>
      <xdr:col>19</xdr:col>
      <xdr:colOff>184150</xdr:colOff>
      <xdr:row>84</xdr:row>
      <xdr:rowOff>60658</xdr:rowOff>
    </xdr:to>
    <xdr:sp macro="" textlink="">
      <xdr:nvSpPr>
        <xdr:cNvPr id="216" name="楕円 215"/>
        <xdr:cNvSpPr/>
      </xdr:nvSpPr>
      <xdr:spPr>
        <a:xfrm>
          <a:off x="4064000" y="143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70835</xdr:rowOff>
    </xdr:from>
    <xdr:ext cx="736600" cy="259045"/>
    <xdr:sp macro="" textlink="">
      <xdr:nvSpPr>
        <xdr:cNvPr id="217" name="テキスト ボックス 216"/>
        <xdr:cNvSpPr txBox="1"/>
      </xdr:nvSpPr>
      <xdr:spPr>
        <a:xfrm>
          <a:off x="3733800" y="1412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39115</xdr:rowOff>
    </xdr:from>
    <xdr:to>
      <xdr:col>15</xdr:col>
      <xdr:colOff>133350</xdr:colOff>
      <xdr:row>83</xdr:row>
      <xdr:rowOff>140715</xdr:rowOff>
    </xdr:to>
    <xdr:sp macro="" textlink="">
      <xdr:nvSpPr>
        <xdr:cNvPr id="218" name="楕円 217"/>
        <xdr:cNvSpPr/>
      </xdr:nvSpPr>
      <xdr:spPr>
        <a:xfrm>
          <a:off x="3175000" y="142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150892</xdr:rowOff>
    </xdr:from>
    <xdr:ext cx="762000" cy="259045"/>
    <xdr:sp macro="" textlink="">
      <xdr:nvSpPr>
        <xdr:cNvPr id="219" name="テキスト ボックス 218"/>
        <xdr:cNvSpPr txBox="1"/>
      </xdr:nvSpPr>
      <xdr:spPr>
        <a:xfrm>
          <a:off x="2844800" y="140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6345</xdr:rowOff>
    </xdr:from>
    <xdr:to>
      <xdr:col>11</xdr:col>
      <xdr:colOff>82550</xdr:colOff>
      <xdr:row>82</xdr:row>
      <xdr:rowOff>107945</xdr:rowOff>
    </xdr:to>
    <xdr:sp macro="" textlink="">
      <xdr:nvSpPr>
        <xdr:cNvPr id="220" name="楕円 219"/>
        <xdr:cNvSpPr/>
      </xdr:nvSpPr>
      <xdr:spPr>
        <a:xfrm>
          <a:off x="2286000" y="140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118122</xdr:rowOff>
    </xdr:from>
    <xdr:ext cx="762000" cy="259045"/>
    <xdr:sp macro="" textlink="">
      <xdr:nvSpPr>
        <xdr:cNvPr id="221" name="テキスト ボックス 220"/>
        <xdr:cNvSpPr txBox="1"/>
      </xdr:nvSpPr>
      <xdr:spPr>
        <a:xfrm>
          <a:off x="1955800" y="1383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167466</xdr:rowOff>
    </xdr:from>
    <xdr:to>
      <xdr:col>7</xdr:col>
      <xdr:colOff>31750</xdr:colOff>
      <xdr:row>81</xdr:row>
      <xdr:rowOff>97616</xdr:rowOff>
    </xdr:to>
    <xdr:sp macro="" textlink="">
      <xdr:nvSpPr>
        <xdr:cNvPr id="222" name="楕円 221"/>
        <xdr:cNvSpPr/>
      </xdr:nvSpPr>
      <xdr:spPr>
        <a:xfrm>
          <a:off x="1397000" y="138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107793</xdr:rowOff>
    </xdr:from>
    <xdr:ext cx="762000" cy="259045"/>
    <xdr:sp macro="" textlink="">
      <xdr:nvSpPr>
        <xdr:cNvPr id="223" name="テキスト ボックス 222"/>
        <xdr:cNvSpPr txBox="1"/>
      </xdr:nvSpPr>
      <xdr:spPr>
        <a:xfrm>
          <a:off x="1066800" y="136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年４月１日には、国の給料表の見直し内容を踏まえ、一般行政職の給料表について平均</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％の引下げを行うなど、国に準拠した給与制度の運用による給与の適正化に努めている。</a:t>
          </a:r>
          <a:endParaRPr lang="ja-JP" altLang="ja-JP" sz="1400">
            <a:effectLst/>
          </a:endParaRPr>
        </a:p>
        <a:p>
          <a:r>
            <a:rPr kumimoji="1" lang="ja-JP" altLang="ja-JP" sz="1100">
              <a:solidFill>
                <a:schemeClr val="dk1"/>
              </a:solidFill>
              <a:effectLst/>
              <a:latin typeface="+mn-lt"/>
              <a:ea typeface="+mn-ea"/>
              <a:cs typeface="+mn-cs"/>
            </a:rPr>
            <a:t>　また、類似団体との比較においても、平均水準と同程度で推移している。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18345</xdr:rowOff>
    </xdr:to>
    <xdr:cxnSp macro="">
      <xdr:nvCxnSpPr>
        <xdr:cNvPr id="257" name="直線コネクタ 256"/>
        <xdr:cNvCxnSpPr/>
      </xdr:nvCxnSpPr>
      <xdr:spPr>
        <a:xfrm>
          <a:off x="16179800" y="1457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45155</xdr:rowOff>
    </xdr:to>
    <xdr:cxnSp macro="">
      <xdr:nvCxnSpPr>
        <xdr:cNvPr id="260" name="直線コネクタ 259"/>
        <xdr:cNvCxnSpPr/>
      </xdr:nvCxnSpPr>
      <xdr:spPr>
        <a:xfrm flipV="1">
          <a:off x="15290800" y="145781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71966</xdr:rowOff>
    </xdr:to>
    <xdr:cxnSp macro="">
      <xdr:nvCxnSpPr>
        <xdr:cNvPr id="263" name="直線コネクタ 262"/>
        <xdr:cNvCxnSpPr/>
      </xdr:nvCxnSpPr>
      <xdr:spPr>
        <a:xfrm flipV="1">
          <a:off x="14401800" y="146184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71966</xdr:rowOff>
    </xdr:to>
    <xdr:cxnSp macro="">
      <xdr:nvCxnSpPr>
        <xdr:cNvPr id="266" name="直線コネクタ 265"/>
        <xdr:cNvCxnSpPr/>
      </xdr:nvCxnSpPr>
      <xdr:spPr>
        <a:xfrm>
          <a:off x="13512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6" name="楕円 275"/>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7" name="給与水準   （国との比較）該当値テキスト"/>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8" name="楕円 277"/>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79" name="テキスト ボックス 278"/>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0" name="楕円 279"/>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81" name="テキスト ボックス 280"/>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3" name="テキスト ボックス 282"/>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持続可能な行財政運営の確立に向けて、平成</a:t>
          </a:r>
          <a:r>
            <a:rPr kumimoji="1" lang="en-US" altLang="ja-JP" sz="1000">
              <a:solidFill>
                <a:schemeClr val="dk1"/>
              </a:solidFill>
              <a:effectLst/>
              <a:latin typeface="+mn-lt"/>
              <a:ea typeface="+mn-ea"/>
              <a:cs typeface="+mn-cs"/>
            </a:rPr>
            <a:t>11 </a:t>
          </a:r>
          <a:r>
            <a:rPr kumimoji="1" lang="ja-JP" altLang="ja-JP" sz="1000">
              <a:solidFill>
                <a:schemeClr val="dk1"/>
              </a:solidFill>
              <a:effectLst/>
              <a:latin typeface="+mn-lt"/>
              <a:ea typeface="+mn-ea"/>
              <a:cs typeface="+mn-cs"/>
            </a:rPr>
            <a:t>年度に初の定員適正化計画を策定して以降、平成</a:t>
          </a:r>
          <a:r>
            <a:rPr kumimoji="1" lang="en-US" altLang="ja-JP" sz="1000">
              <a:solidFill>
                <a:schemeClr val="dk1"/>
              </a:solidFill>
              <a:effectLst/>
              <a:latin typeface="+mn-lt"/>
              <a:ea typeface="+mn-ea"/>
              <a:cs typeface="+mn-cs"/>
            </a:rPr>
            <a:t>24 </a:t>
          </a:r>
          <a:r>
            <a:rPr kumimoji="1" lang="ja-JP" altLang="ja-JP" sz="1000">
              <a:solidFill>
                <a:schemeClr val="dk1"/>
              </a:solidFill>
              <a:effectLst/>
              <a:latin typeface="+mn-lt"/>
              <a:ea typeface="+mn-ea"/>
              <a:cs typeface="+mn-cs"/>
            </a:rPr>
            <a:t>年度まで３次にわたり定員適正化計画を策定し、職員定数の削減を基本として取り組んできた。 しかし、国・県からの権限移譲による業務範囲の拡大や、将来発生が予想される南海トラフ地震への対策、少子高齢化の進展などに伴う市民ニーズ・行政需要の多様化・複雑化などにより、本市の業務量は確実に増加している。 こうしたことを踏まえて、</a:t>
          </a:r>
          <a:r>
            <a:rPr lang="ja-JP" altLang="ja-JP" sz="1000">
              <a:solidFill>
                <a:schemeClr val="dk1"/>
              </a:solidFill>
              <a:effectLst/>
              <a:latin typeface="+mn-lt"/>
              <a:ea typeface="+mn-ea"/>
              <a:cs typeface="+mn-cs"/>
            </a:rPr>
            <a:t>ＡＩ・ＲＰＡなどのデ ジタル技術活用や業務量調査に基づく新たな職員定数の抑制手法に取り組むなど、</a:t>
          </a:r>
          <a:r>
            <a:rPr kumimoji="1" lang="ja-JP" altLang="ja-JP" sz="1000">
              <a:solidFill>
                <a:schemeClr val="dk1"/>
              </a:solidFill>
              <a:effectLst/>
              <a:latin typeface="+mn-lt"/>
              <a:ea typeface="+mn-ea"/>
              <a:cs typeface="+mn-cs"/>
            </a:rPr>
            <a:t>令和４年度に高知市職員定数管理計画（計画期間：令和５～令和７年度）に基づいた行政運営の一層の効率化に取り組んでいる。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147955</xdr:rowOff>
    </xdr:from>
    <xdr:to>
      <xdr:col>81</xdr:col>
      <xdr:colOff>44450</xdr:colOff>
      <xdr:row>64</xdr:row>
      <xdr:rowOff>147955</xdr:rowOff>
    </xdr:to>
    <xdr:cxnSp macro="">
      <xdr:nvCxnSpPr>
        <xdr:cNvPr id="320" name="直線コネクタ 319"/>
        <xdr:cNvCxnSpPr/>
      </xdr:nvCxnSpPr>
      <xdr:spPr>
        <a:xfrm>
          <a:off x="16179800" y="11120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95673</xdr:rowOff>
    </xdr:from>
    <xdr:to>
      <xdr:col>77</xdr:col>
      <xdr:colOff>44450</xdr:colOff>
      <xdr:row>64</xdr:row>
      <xdr:rowOff>147955</xdr:rowOff>
    </xdr:to>
    <xdr:cxnSp macro="">
      <xdr:nvCxnSpPr>
        <xdr:cNvPr id="323" name="直線コネクタ 322"/>
        <xdr:cNvCxnSpPr/>
      </xdr:nvCxnSpPr>
      <xdr:spPr>
        <a:xfrm>
          <a:off x="15290800" y="1106847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71544</xdr:rowOff>
    </xdr:from>
    <xdr:to>
      <xdr:col>72</xdr:col>
      <xdr:colOff>203200</xdr:colOff>
      <xdr:row>64</xdr:row>
      <xdr:rowOff>95673</xdr:rowOff>
    </xdr:to>
    <xdr:cxnSp macro="">
      <xdr:nvCxnSpPr>
        <xdr:cNvPr id="326" name="直線コネクタ 325"/>
        <xdr:cNvCxnSpPr/>
      </xdr:nvCxnSpPr>
      <xdr:spPr>
        <a:xfrm>
          <a:off x="14401800" y="1104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11219</xdr:rowOff>
    </xdr:from>
    <xdr:to>
      <xdr:col>68</xdr:col>
      <xdr:colOff>152400</xdr:colOff>
      <xdr:row>64</xdr:row>
      <xdr:rowOff>71544</xdr:rowOff>
    </xdr:to>
    <xdr:cxnSp macro="">
      <xdr:nvCxnSpPr>
        <xdr:cNvPr id="329" name="直線コネクタ 328"/>
        <xdr:cNvCxnSpPr/>
      </xdr:nvCxnSpPr>
      <xdr:spPr>
        <a:xfrm>
          <a:off x="13512800" y="109840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97155</xdr:rowOff>
    </xdr:from>
    <xdr:to>
      <xdr:col>81</xdr:col>
      <xdr:colOff>95250</xdr:colOff>
      <xdr:row>65</xdr:row>
      <xdr:rowOff>27305</xdr:rowOff>
    </xdr:to>
    <xdr:sp macro="" textlink="">
      <xdr:nvSpPr>
        <xdr:cNvPr id="339" name="楕円 338"/>
        <xdr:cNvSpPr/>
      </xdr:nvSpPr>
      <xdr:spPr>
        <a:xfrm>
          <a:off x="16967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69232</xdr:rowOff>
    </xdr:from>
    <xdr:ext cx="762000" cy="259045"/>
    <xdr:sp macro="" textlink="">
      <xdr:nvSpPr>
        <xdr:cNvPr id="340" name="定員管理の状況該当値テキスト"/>
        <xdr:cNvSpPr txBox="1"/>
      </xdr:nvSpPr>
      <xdr:spPr>
        <a:xfrm>
          <a:off x="17106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97155</xdr:rowOff>
    </xdr:from>
    <xdr:to>
      <xdr:col>77</xdr:col>
      <xdr:colOff>95250</xdr:colOff>
      <xdr:row>65</xdr:row>
      <xdr:rowOff>27305</xdr:rowOff>
    </xdr:to>
    <xdr:sp macro="" textlink="">
      <xdr:nvSpPr>
        <xdr:cNvPr id="341" name="楕円 340"/>
        <xdr:cNvSpPr/>
      </xdr:nvSpPr>
      <xdr:spPr>
        <a:xfrm>
          <a:off x="16129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12082</xdr:rowOff>
    </xdr:from>
    <xdr:ext cx="736600" cy="259045"/>
    <xdr:sp macro="" textlink="">
      <xdr:nvSpPr>
        <xdr:cNvPr id="342" name="テキスト ボックス 341"/>
        <xdr:cNvSpPr txBox="1"/>
      </xdr:nvSpPr>
      <xdr:spPr>
        <a:xfrm>
          <a:off x="15798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44873</xdr:rowOff>
    </xdr:from>
    <xdr:to>
      <xdr:col>73</xdr:col>
      <xdr:colOff>44450</xdr:colOff>
      <xdr:row>64</xdr:row>
      <xdr:rowOff>146473</xdr:rowOff>
    </xdr:to>
    <xdr:sp macro="" textlink="">
      <xdr:nvSpPr>
        <xdr:cNvPr id="343" name="楕円 342"/>
        <xdr:cNvSpPr/>
      </xdr:nvSpPr>
      <xdr:spPr>
        <a:xfrm>
          <a:off x="15240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131250</xdr:rowOff>
    </xdr:from>
    <xdr:ext cx="762000" cy="259045"/>
    <xdr:sp macro="" textlink="">
      <xdr:nvSpPr>
        <xdr:cNvPr id="344" name="テキスト ボックス 343"/>
        <xdr:cNvSpPr txBox="1"/>
      </xdr:nvSpPr>
      <xdr:spPr>
        <a:xfrm>
          <a:off x="14909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20744</xdr:rowOff>
    </xdr:from>
    <xdr:to>
      <xdr:col>68</xdr:col>
      <xdr:colOff>203200</xdr:colOff>
      <xdr:row>64</xdr:row>
      <xdr:rowOff>122344</xdr:rowOff>
    </xdr:to>
    <xdr:sp macro="" textlink="">
      <xdr:nvSpPr>
        <xdr:cNvPr id="345" name="楕円 344"/>
        <xdr:cNvSpPr/>
      </xdr:nvSpPr>
      <xdr:spPr>
        <a:xfrm>
          <a:off x="14351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107121</xdr:rowOff>
    </xdr:from>
    <xdr:ext cx="762000" cy="259045"/>
    <xdr:sp macro="" textlink="">
      <xdr:nvSpPr>
        <xdr:cNvPr id="346" name="テキスト ボックス 345"/>
        <xdr:cNvSpPr txBox="1"/>
      </xdr:nvSpPr>
      <xdr:spPr>
        <a:xfrm>
          <a:off x="14020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131869</xdr:rowOff>
    </xdr:from>
    <xdr:to>
      <xdr:col>64</xdr:col>
      <xdr:colOff>152400</xdr:colOff>
      <xdr:row>64</xdr:row>
      <xdr:rowOff>62019</xdr:rowOff>
    </xdr:to>
    <xdr:sp macro="" textlink="">
      <xdr:nvSpPr>
        <xdr:cNvPr id="347" name="楕円 346"/>
        <xdr:cNvSpPr/>
      </xdr:nvSpPr>
      <xdr:spPr>
        <a:xfrm>
          <a:off x="13462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46796</xdr:rowOff>
    </xdr:from>
    <xdr:ext cx="762000" cy="259045"/>
    <xdr:sp macro="" textlink="">
      <xdr:nvSpPr>
        <xdr:cNvPr id="348" name="テキスト ボックス 347"/>
        <xdr:cNvSpPr txBox="1"/>
      </xdr:nvSpPr>
      <xdr:spPr>
        <a:xfrm>
          <a:off x="13131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基幹産業に乏しく、都市計画税を徴収していないなど、脆弱な税財政基盤の中、遅れていた都市基盤整備を行うための財源議論を経て、平成６年度頃から土地区画整理事業、街路事業などの公共事業への重点的な取組に加え、集中豪雨に伴う浸水対策や、本市の喫緊の課題である南海トラフ地震対策等に取り組んできた結果、事業実施による市債発行が進み、地方債残高は高い状態で推移している。中長期的な視点において投資事業計画を見直し、起債発行額及び残高を低減させ、起債などの将来負担に対して長期的に償還が可能となる財政構造の構築を目指し、実質公債費比率の低減に取り組んでい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60537</xdr:rowOff>
    </xdr:from>
    <xdr:to>
      <xdr:col>81</xdr:col>
      <xdr:colOff>44450</xdr:colOff>
      <xdr:row>44</xdr:row>
      <xdr:rowOff>76623</xdr:rowOff>
    </xdr:to>
    <xdr:cxnSp macro="">
      <xdr:nvCxnSpPr>
        <xdr:cNvPr id="381" name="直線コネクタ 380"/>
        <xdr:cNvCxnSpPr/>
      </xdr:nvCxnSpPr>
      <xdr:spPr>
        <a:xfrm>
          <a:off x="16179800" y="76043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60537</xdr:rowOff>
    </xdr:from>
    <xdr:to>
      <xdr:col>77</xdr:col>
      <xdr:colOff>44450</xdr:colOff>
      <xdr:row>44</xdr:row>
      <xdr:rowOff>84667</xdr:rowOff>
    </xdr:to>
    <xdr:cxnSp macro="">
      <xdr:nvCxnSpPr>
        <xdr:cNvPr id="384" name="直線コネクタ 383"/>
        <xdr:cNvCxnSpPr/>
      </xdr:nvCxnSpPr>
      <xdr:spPr>
        <a:xfrm flipV="1">
          <a:off x="15290800" y="76043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84667</xdr:rowOff>
    </xdr:from>
    <xdr:to>
      <xdr:col>72</xdr:col>
      <xdr:colOff>203200</xdr:colOff>
      <xdr:row>44</xdr:row>
      <xdr:rowOff>132927</xdr:rowOff>
    </xdr:to>
    <xdr:cxnSp macro="">
      <xdr:nvCxnSpPr>
        <xdr:cNvPr id="387" name="直線コネクタ 386"/>
        <xdr:cNvCxnSpPr/>
      </xdr:nvCxnSpPr>
      <xdr:spPr>
        <a:xfrm flipV="1">
          <a:off x="14401800" y="76284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132927</xdr:rowOff>
    </xdr:from>
    <xdr:to>
      <xdr:col>68</xdr:col>
      <xdr:colOff>152400</xdr:colOff>
      <xdr:row>45</xdr:row>
      <xdr:rowOff>9737</xdr:rowOff>
    </xdr:to>
    <xdr:cxnSp macro="">
      <xdr:nvCxnSpPr>
        <xdr:cNvPr id="390" name="直線コネクタ 389"/>
        <xdr:cNvCxnSpPr/>
      </xdr:nvCxnSpPr>
      <xdr:spPr>
        <a:xfrm flipV="1">
          <a:off x="13512800" y="76767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25823</xdr:rowOff>
    </xdr:from>
    <xdr:to>
      <xdr:col>81</xdr:col>
      <xdr:colOff>95250</xdr:colOff>
      <xdr:row>44</xdr:row>
      <xdr:rowOff>127423</xdr:rowOff>
    </xdr:to>
    <xdr:sp macro="" textlink="">
      <xdr:nvSpPr>
        <xdr:cNvPr id="400" name="楕円 399"/>
        <xdr:cNvSpPr/>
      </xdr:nvSpPr>
      <xdr:spPr>
        <a:xfrm>
          <a:off x="16967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93150</xdr:rowOff>
    </xdr:from>
    <xdr:ext cx="762000" cy="259045"/>
    <xdr:sp macro="" textlink="">
      <xdr:nvSpPr>
        <xdr:cNvPr id="401" name="公債費負担の状況該当値テキスト"/>
        <xdr:cNvSpPr txBox="1"/>
      </xdr:nvSpPr>
      <xdr:spPr>
        <a:xfrm>
          <a:off x="17106900" y="74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9737</xdr:rowOff>
    </xdr:from>
    <xdr:to>
      <xdr:col>77</xdr:col>
      <xdr:colOff>95250</xdr:colOff>
      <xdr:row>44</xdr:row>
      <xdr:rowOff>111337</xdr:rowOff>
    </xdr:to>
    <xdr:sp macro="" textlink="">
      <xdr:nvSpPr>
        <xdr:cNvPr id="402" name="楕円 401"/>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96114</xdr:rowOff>
    </xdr:from>
    <xdr:ext cx="736600" cy="259045"/>
    <xdr:sp macro="" textlink="">
      <xdr:nvSpPr>
        <xdr:cNvPr id="403" name="テキスト ボックス 402"/>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33867</xdr:rowOff>
    </xdr:from>
    <xdr:to>
      <xdr:col>73</xdr:col>
      <xdr:colOff>44450</xdr:colOff>
      <xdr:row>44</xdr:row>
      <xdr:rowOff>135467</xdr:rowOff>
    </xdr:to>
    <xdr:sp macro="" textlink="">
      <xdr:nvSpPr>
        <xdr:cNvPr id="404" name="楕円 403"/>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120244</xdr:rowOff>
    </xdr:from>
    <xdr:ext cx="762000" cy="259045"/>
    <xdr:sp macro="" textlink="">
      <xdr:nvSpPr>
        <xdr:cNvPr id="405" name="テキスト ボックス 404"/>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82127</xdr:rowOff>
    </xdr:from>
    <xdr:to>
      <xdr:col>68</xdr:col>
      <xdr:colOff>203200</xdr:colOff>
      <xdr:row>45</xdr:row>
      <xdr:rowOff>12277</xdr:rowOff>
    </xdr:to>
    <xdr:sp macro="" textlink="">
      <xdr:nvSpPr>
        <xdr:cNvPr id="406" name="楕円 405"/>
        <xdr:cNvSpPr/>
      </xdr:nvSpPr>
      <xdr:spPr>
        <a:xfrm>
          <a:off x="14351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168504</xdr:rowOff>
    </xdr:from>
    <xdr:ext cx="762000" cy="259045"/>
    <xdr:sp macro="" textlink="">
      <xdr:nvSpPr>
        <xdr:cNvPr id="407" name="テキスト ボックス 406"/>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130387</xdr:rowOff>
    </xdr:from>
    <xdr:to>
      <xdr:col>64</xdr:col>
      <xdr:colOff>152400</xdr:colOff>
      <xdr:row>45</xdr:row>
      <xdr:rowOff>60537</xdr:rowOff>
    </xdr:to>
    <xdr:sp macro="" textlink="">
      <xdr:nvSpPr>
        <xdr:cNvPr id="408" name="楕円 407"/>
        <xdr:cNvSpPr/>
      </xdr:nvSpPr>
      <xdr:spPr>
        <a:xfrm>
          <a:off x="13462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45314</xdr:rowOff>
    </xdr:from>
    <xdr:ext cx="762000" cy="259045"/>
    <xdr:sp macro="" textlink="">
      <xdr:nvSpPr>
        <xdr:cNvPr id="409" name="テキスト ボックス 408"/>
        <xdr:cNvSpPr txBox="1"/>
      </xdr:nvSpPr>
      <xdr:spPr>
        <a:xfrm>
          <a:off x="13131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幹産業に乏しく、都市計画税を徴収していないなど、脆弱な税財政基盤の中、集中豪雨に伴う浸水対策や、本市の喫緊の課題である南海トラフ地震対策等に集中的に取り組んできた結果、事業実施による市債発行が進み、地方債残高は高い状態で推移している。中長期的な視点において投資事業計画を見直し、起債発行額及び残高を低減させ、起債などの将来負担に対して長期的に償還が可能となる財政構造の構築を目指し、将来負担比率の低減に取り組んで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1651</xdr:rowOff>
    </xdr:to>
    <xdr:cxnSp macro="">
      <xdr:nvCxnSpPr>
        <xdr:cNvPr id="438" name="直線コネクタ 437"/>
        <xdr:cNvCxnSpPr/>
      </xdr:nvCxnSpPr>
      <xdr:spPr>
        <a:xfrm flipV="1">
          <a:off x="17018000" y="2370667"/>
          <a:ext cx="0" cy="1231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145178</xdr:rowOff>
    </xdr:from>
    <xdr:ext cx="762000" cy="259045"/>
    <xdr:sp macro="" textlink="">
      <xdr:nvSpPr>
        <xdr:cNvPr id="439" name="将来負担の状況最小値テキスト"/>
        <xdr:cNvSpPr txBox="1"/>
      </xdr:nvSpPr>
      <xdr:spPr>
        <a:xfrm>
          <a:off x="17106900" y="357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1651</xdr:rowOff>
    </xdr:from>
    <xdr:to>
      <xdr:col>81</xdr:col>
      <xdr:colOff>133350</xdr:colOff>
      <xdr:row>21</xdr:row>
      <xdr:rowOff>1651</xdr:rowOff>
    </xdr:to>
    <xdr:cxnSp macro="">
      <xdr:nvCxnSpPr>
        <xdr:cNvPr id="440" name="直線コネクタ 439"/>
        <xdr:cNvCxnSpPr/>
      </xdr:nvCxnSpPr>
      <xdr:spPr>
        <a:xfrm>
          <a:off x="16929100" y="360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1651</xdr:rowOff>
    </xdr:from>
    <xdr:to>
      <xdr:col>81</xdr:col>
      <xdr:colOff>44450</xdr:colOff>
      <xdr:row>21</xdr:row>
      <xdr:rowOff>64389</xdr:rowOff>
    </xdr:to>
    <xdr:cxnSp macro="">
      <xdr:nvCxnSpPr>
        <xdr:cNvPr id="443" name="直線コネクタ 442"/>
        <xdr:cNvCxnSpPr/>
      </xdr:nvCxnSpPr>
      <xdr:spPr>
        <a:xfrm flipV="1">
          <a:off x="16179800" y="3602101"/>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73635</xdr:rowOff>
    </xdr:from>
    <xdr:ext cx="762000" cy="259045"/>
    <xdr:sp macro="" textlink="">
      <xdr:nvSpPr>
        <xdr:cNvPr id="444" name="将来負担の状況平均値テキスト"/>
        <xdr:cNvSpPr txBox="1"/>
      </xdr:nvSpPr>
      <xdr:spPr>
        <a:xfrm>
          <a:off x="17106900" y="230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57108</xdr:rowOff>
    </xdr:from>
    <xdr:to>
      <xdr:col>81</xdr:col>
      <xdr:colOff>95250</xdr:colOff>
      <xdr:row>14</xdr:row>
      <xdr:rowOff>158708</xdr:rowOff>
    </xdr:to>
    <xdr:sp macro="" textlink="">
      <xdr:nvSpPr>
        <xdr:cNvPr id="445" name="フローチャート: 判断 444"/>
        <xdr:cNvSpPr/>
      </xdr:nvSpPr>
      <xdr:spPr>
        <a:xfrm>
          <a:off x="16967200" y="24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64389</xdr:rowOff>
    </xdr:from>
    <xdr:to>
      <xdr:col>77</xdr:col>
      <xdr:colOff>44450</xdr:colOff>
      <xdr:row>21</xdr:row>
      <xdr:rowOff>161713</xdr:rowOff>
    </xdr:to>
    <xdr:cxnSp macro="">
      <xdr:nvCxnSpPr>
        <xdr:cNvPr id="446" name="直線コネクタ 445"/>
        <xdr:cNvCxnSpPr/>
      </xdr:nvCxnSpPr>
      <xdr:spPr>
        <a:xfrm flipV="1">
          <a:off x="15290800" y="3664839"/>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65955</xdr:rowOff>
    </xdr:from>
    <xdr:to>
      <xdr:col>77</xdr:col>
      <xdr:colOff>95250</xdr:colOff>
      <xdr:row>14</xdr:row>
      <xdr:rowOff>167555</xdr:rowOff>
    </xdr:to>
    <xdr:sp macro="" textlink="">
      <xdr:nvSpPr>
        <xdr:cNvPr id="447" name="フローチャート: 判断 446"/>
        <xdr:cNvSpPr/>
      </xdr:nvSpPr>
      <xdr:spPr>
        <a:xfrm>
          <a:off x="16129000" y="24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6282</xdr:rowOff>
    </xdr:from>
    <xdr:ext cx="736600" cy="259045"/>
    <xdr:sp macro="" textlink="">
      <xdr:nvSpPr>
        <xdr:cNvPr id="448" name="テキスト ボックス 447"/>
        <xdr:cNvSpPr txBox="1"/>
      </xdr:nvSpPr>
      <xdr:spPr>
        <a:xfrm>
          <a:off x="15798800" y="223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155279</xdr:rowOff>
    </xdr:from>
    <xdr:to>
      <xdr:col>72</xdr:col>
      <xdr:colOff>203200</xdr:colOff>
      <xdr:row>21</xdr:row>
      <xdr:rowOff>161713</xdr:rowOff>
    </xdr:to>
    <xdr:cxnSp macro="">
      <xdr:nvCxnSpPr>
        <xdr:cNvPr id="449" name="直線コネクタ 448"/>
        <xdr:cNvCxnSpPr/>
      </xdr:nvCxnSpPr>
      <xdr:spPr>
        <a:xfrm>
          <a:off x="14401800" y="3755729"/>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107781</xdr:rowOff>
    </xdr:from>
    <xdr:to>
      <xdr:col>73</xdr:col>
      <xdr:colOff>44450</xdr:colOff>
      <xdr:row>15</xdr:row>
      <xdr:rowOff>37931</xdr:rowOff>
    </xdr:to>
    <xdr:sp macro="" textlink="">
      <xdr:nvSpPr>
        <xdr:cNvPr id="450" name="フローチャート: 判断 449"/>
        <xdr:cNvSpPr/>
      </xdr:nvSpPr>
      <xdr:spPr>
        <a:xfrm>
          <a:off x="152400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48108</xdr:rowOff>
    </xdr:from>
    <xdr:ext cx="762000" cy="259045"/>
    <xdr:sp macro="" textlink="">
      <xdr:nvSpPr>
        <xdr:cNvPr id="451" name="テキスト ボックス 450"/>
        <xdr:cNvSpPr txBox="1"/>
      </xdr:nvSpPr>
      <xdr:spPr>
        <a:xfrm>
          <a:off x="14909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155279</xdr:rowOff>
    </xdr:from>
    <xdr:to>
      <xdr:col>68</xdr:col>
      <xdr:colOff>152400</xdr:colOff>
      <xdr:row>22</xdr:row>
      <xdr:rowOff>48175</xdr:rowOff>
    </xdr:to>
    <xdr:cxnSp macro="">
      <xdr:nvCxnSpPr>
        <xdr:cNvPr id="452" name="直線コネクタ 451"/>
        <xdr:cNvCxnSpPr/>
      </xdr:nvCxnSpPr>
      <xdr:spPr>
        <a:xfrm flipV="1">
          <a:off x="13512800" y="375572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1482</xdr:rowOff>
    </xdr:from>
    <xdr:to>
      <xdr:col>68</xdr:col>
      <xdr:colOff>203200</xdr:colOff>
      <xdr:row>15</xdr:row>
      <xdr:rowOff>103082</xdr:rowOff>
    </xdr:to>
    <xdr:sp macro="" textlink="">
      <xdr:nvSpPr>
        <xdr:cNvPr id="453" name="フローチャート: 判断 452"/>
        <xdr:cNvSpPr/>
      </xdr:nvSpPr>
      <xdr:spPr>
        <a:xfrm>
          <a:off x="14351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113259</xdr:rowOff>
    </xdr:from>
    <xdr:ext cx="762000" cy="259045"/>
    <xdr:sp macro="" textlink="">
      <xdr:nvSpPr>
        <xdr:cNvPr id="454" name="テキスト ボックス 453"/>
        <xdr:cNvSpPr txBox="1"/>
      </xdr:nvSpPr>
      <xdr:spPr>
        <a:xfrm>
          <a:off x="14020800" y="234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20786</xdr:rowOff>
    </xdr:from>
    <xdr:to>
      <xdr:col>64</xdr:col>
      <xdr:colOff>152400</xdr:colOff>
      <xdr:row>15</xdr:row>
      <xdr:rowOff>122386</xdr:rowOff>
    </xdr:to>
    <xdr:sp macro="" textlink="">
      <xdr:nvSpPr>
        <xdr:cNvPr id="455" name="フローチャート: 判断 454"/>
        <xdr:cNvSpPr/>
      </xdr:nvSpPr>
      <xdr:spPr>
        <a:xfrm>
          <a:off x="13462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132563</xdr:rowOff>
    </xdr:from>
    <xdr:ext cx="762000" cy="259045"/>
    <xdr:sp macro="" textlink="">
      <xdr:nvSpPr>
        <xdr:cNvPr id="456" name="テキスト ボックス 455"/>
        <xdr:cNvSpPr txBox="1"/>
      </xdr:nvSpPr>
      <xdr:spPr>
        <a:xfrm>
          <a:off x="13131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122301</xdr:rowOff>
    </xdr:from>
    <xdr:to>
      <xdr:col>81</xdr:col>
      <xdr:colOff>95250</xdr:colOff>
      <xdr:row>21</xdr:row>
      <xdr:rowOff>52451</xdr:rowOff>
    </xdr:to>
    <xdr:sp macro="" textlink="">
      <xdr:nvSpPr>
        <xdr:cNvPr id="462" name="楕円 461"/>
        <xdr:cNvSpPr/>
      </xdr:nvSpPr>
      <xdr:spPr>
        <a:xfrm>
          <a:off x="16967200" y="35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18178</xdr:rowOff>
    </xdr:from>
    <xdr:ext cx="762000" cy="259045"/>
    <xdr:sp macro="" textlink="">
      <xdr:nvSpPr>
        <xdr:cNvPr id="463" name="将来負担の状況該当値テキスト"/>
        <xdr:cNvSpPr txBox="1"/>
      </xdr:nvSpPr>
      <xdr:spPr>
        <a:xfrm>
          <a:off x="17106900" y="344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13589</xdr:rowOff>
    </xdr:from>
    <xdr:to>
      <xdr:col>77</xdr:col>
      <xdr:colOff>95250</xdr:colOff>
      <xdr:row>21</xdr:row>
      <xdr:rowOff>115189</xdr:rowOff>
    </xdr:to>
    <xdr:sp macro="" textlink="">
      <xdr:nvSpPr>
        <xdr:cNvPr id="464" name="楕円 463"/>
        <xdr:cNvSpPr/>
      </xdr:nvSpPr>
      <xdr:spPr>
        <a:xfrm>
          <a:off x="16129000" y="36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99966</xdr:rowOff>
    </xdr:from>
    <xdr:ext cx="736600" cy="259045"/>
    <xdr:sp macro="" textlink="">
      <xdr:nvSpPr>
        <xdr:cNvPr id="465" name="テキスト ボックス 464"/>
        <xdr:cNvSpPr txBox="1"/>
      </xdr:nvSpPr>
      <xdr:spPr>
        <a:xfrm>
          <a:off x="15798800" y="370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110913</xdr:rowOff>
    </xdr:from>
    <xdr:to>
      <xdr:col>73</xdr:col>
      <xdr:colOff>44450</xdr:colOff>
      <xdr:row>22</xdr:row>
      <xdr:rowOff>41063</xdr:rowOff>
    </xdr:to>
    <xdr:sp macro="" textlink="">
      <xdr:nvSpPr>
        <xdr:cNvPr id="466" name="楕円 465"/>
        <xdr:cNvSpPr/>
      </xdr:nvSpPr>
      <xdr:spPr>
        <a:xfrm>
          <a:off x="15240000" y="37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25840</xdr:rowOff>
    </xdr:from>
    <xdr:ext cx="762000" cy="259045"/>
    <xdr:sp macro="" textlink="">
      <xdr:nvSpPr>
        <xdr:cNvPr id="467" name="テキスト ボックス 466"/>
        <xdr:cNvSpPr txBox="1"/>
      </xdr:nvSpPr>
      <xdr:spPr>
        <a:xfrm>
          <a:off x="14909800" y="3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104479</xdr:rowOff>
    </xdr:from>
    <xdr:to>
      <xdr:col>68</xdr:col>
      <xdr:colOff>203200</xdr:colOff>
      <xdr:row>22</xdr:row>
      <xdr:rowOff>34629</xdr:rowOff>
    </xdr:to>
    <xdr:sp macro="" textlink="">
      <xdr:nvSpPr>
        <xdr:cNvPr id="468" name="楕円 467"/>
        <xdr:cNvSpPr/>
      </xdr:nvSpPr>
      <xdr:spPr>
        <a:xfrm>
          <a:off x="14351000" y="37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19406</xdr:rowOff>
    </xdr:from>
    <xdr:ext cx="762000" cy="259045"/>
    <xdr:sp macro="" textlink="">
      <xdr:nvSpPr>
        <xdr:cNvPr id="469" name="テキスト ボックス 468"/>
        <xdr:cNvSpPr txBox="1"/>
      </xdr:nvSpPr>
      <xdr:spPr>
        <a:xfrm>
          <a:off x="14020800" y="379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168825</xdr:rowOff>
    </xdr:from>
    <xdr:to>
      <xdr:col>64</xdr:col>
      <xdr:colOff>152400</xdr:colOff>
      <xdr:row>22</xdr:row>
      <xdr:rowOff>98975</xdr:rowOff>
    </xdr:to>
    <xdr:sp macro="" textlink="">
      <xdr:nvSpPr>
        <xdr:cNvPr id="470" name="楕円 469"/>
        <xdr:cNvSpPr/>
      </xdr:nvSpPr>
      <xdr:spPr>
        <a:xfrm>
          <a:off x="13462000" y="376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83752</xdr:rowOff>
    </xdr:from>
    <xdr:ext cx="762000" cy="259045"/>
    <xdr:sp macro="" textlink="">
      <xdr:nvSpPr>
        <xdr:cNvPr id="471" name="テキスト ボックス 470"/>
        <xdr:cNvSpPr txBox="1"/>
      </xdr:nvSpPr>
      <xdr:spPr>
        <a:xfrm>
          <a:off x="13131800" y="385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316,410
314,265
309.00
159,295,990
158,278,510
410,957
80,682,861
205,410,056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 従来より給与水準の適正化を図っていることに加え、定員管理計画に基づく行政運営の効率化などにより、類似団体平均と同水準で推移してきたが、</a:t>
          </a:r>
          <a:r>
            <a:rPr kumimoji="1" lang="ja-JP" altLang="en-US" sz="1100">
              <a:solidFill>
                <a:sysClr val="windowText" lastClr="000000"/>
              </a:solidFill>
              <a:effectLst/>
              <a:latin typeface="+mn-lt"/>
              <a:ea typeface="+mn-ea"/>
              <a:cs typeface="+mn-cs"/>
            </a:rPr>
            <a:t>定年退職者数の減に伴う退職手当の減、委員報酬の実績減</a:t>
          </a:r>
          <a:r>
            <a:rPr kumimoji="1" lang="ja-JP" altLang="ja-JP" sz="1100">
              <a:solidFill>
                <a:sysClr val="windowText" lastClr="000000"/>
              </a:solidFill>
              <a:effectLst/>
              <a:latin typeface="+mn-lt"/>
              <a:ea typeface="+mn-ea"/>
              <a:cs typeface="+mn-cs"/>
            </a:rPr>
            <a:t>等の影響により前年比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ポイントとなっている。今後も引き続き人件費関係経費全体について縮減に努める。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107950</xdr:rowOff>
    </xdr:to>
    <xdr:cxnSp macro="">
      <xdr:nvCxnSpPr>
        <xdr:cNvPr id="66" name="直線コネクタ 65"/>
        <xdr:cNvCxnSpPr/>
      </xdr:nvCxnSpPr>
      <xdr:spPr>
        <a:xfrm flipV="1">
          <a:off x="3987800" y="6421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107950</xdr:rowOff>
    </xdr:to>
    <xdr:cxnSp macro="">
      <xdr:nvCxnSpPr>
        <xdr:cNvPr id="69" name="直線コネクタ 68"/>
        <xdr:cNvCxnSpPr/>
      </xdr:nvCxnSpPr>
      <xdr:spPr>
        <a:xfrm>
          <a:off x="3098800" y="6314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69850</xdr:rowOff>
    </xdr:to>
    <xdr:cxnSp macro="">
      <xdr:nvCxnSpPr>
        <xdr:cNvPr id="72" name="直線コネクタ 71"/>
        <xdr:cNvCxnSpPr/>
      </xdr:nvCxnSpPr>
      <xdr:spPr>
        <a:xfrm flipV="1">
          <a:off x="2209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37</xdr:row>
      <xdr:rowOff>69850</xdr:rowOff>
    </xdr:to>
    <xdr:cxnSp macro="">
      <xdr:nvCxnSpPr>
        <xdr:cNvPr id="75" name="直線コネクタ 74"/>
        <xdr:cNvCxnSpPr/>
      </xdr:nvCxnSpPr>
      <xdr:spPr>
        <a:xfrm>
          <a:off x="1320800" y="61544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新高知市財政再建推進プラン（計画期間：</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年度）に基づき、徹底的な事務事業の見直しを行った結果、引き続き、類似団体と比べて低い水準で推移している。令和５年度に策定した高知市財政健全化プラン（</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年度版）（計画期間：令和５～令和７年度）に基づき、今後も事業のスクラップや手法見直しによる事業費の抑制など、常に見直しを行うとともに、計画的・効率的かつ適正な執行に努める。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15</xdr:row>
      <xdr:rowOff>168910</xdr:rowOff>
    </xdr:to>
    <xdr:cxnSp macro="">
      <xdr:nvCxnSpPr>
        <xdr:cNvPr id="127" name="直線コネクタ 126"/>
        <xdr:cNvCxnSpPr/>
      </xdr:nvCxnSpPr>
      <xdr:spPr>
        <a:xfrm flipV="1">
          <a:off x="15671800" y="2717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168910</xdr:rowOff>
    </xdr:to>
    <xdr:cxnSp macro="">
      <xdr:nvCxnSpPr>
        <xdr:cNvPr id="130" name="直線コネクタ 129"/>
        <xdr:cNvCxnSpPr/>
      </xdr:nvCxnSpPr>
      <xdr:spPr>
        <a:xfrm>
          <a:off x="14782800" y="2641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123190</xdr:rowOff>
    </xdr:to>
    <xdr:cxnSp macro="">
      <xdr:nvCxnSpPr>
        <xdr:cNvPr id="133" name="直線コネクタ 132"/>
        <xdr:cNvCxnSpPr/>
      </xdr:nvCxnSpPr>
      <xdr:spPr>
        <a:xfrm flipV="1">
          <a:off x="13893800" y="264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16</xdr:row>
      <xdr:rowOff>5080</xdr:rowOff>
    </xdr:to>
    <xdr:cxnSp macro="">
      <xdr:nvCxnSpPr>
        <xdr:cNvPr id="136" name="直線コネクタ 135"/>
        <xdr:cNvCxnSpPr/>
      </xdr:nvCxnSpPr>
      <xdr:spPr>
        <a:xfrm flipV="1">
          <a:off x="13004800" y="2694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8" name="楕円 147"/>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9" name="テキスト ボックス 148"/>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0" name="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1" name="テキスト ボックス 150"/>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2" name="楕円 151"/>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3" name="テキスト ボックス 152"/>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4" name="楕円 153"/>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5" name="テキスト ボックス 154"/>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長引く景気低迷や高齢化率の上昇に伴い、生活保護費を中心とする扶助費は、類似団体との比較において高い水準で推移しており、財政構造の硬直化の大きな要因となっているが、社会保障関連経費削減の余地は少な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39915</xdr:rowOff>
    </xdr:from>
    <xdr:to>
      <xdr:col>24</xdr:col>
      <xdr:colOff>25400</xdr:colOff>
      <xdr:row>58</xdr:row>
      <xdr:rowOff>137885</xdr:rowOff>
    </xdr:to>
    <xdr:cxnSp macro="">
      <xdr:nvCxnSpPr>
        <xdr:cNvPr id="190" name="直線コネクタ 189"/>
        <xdr:cNvCxnSpPr/>
      </xdr:nvCxnSpPr>
      <xdr:spPr>
        <a:xfrm>
          <a:off x="3987800" y="99840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58</xdr:row>
      <xdr:rowOff>39915</xdr:rowOff>
    </xdr:to>
    <xdr:cxnSp macro="">
      <xdr:nvCxnSpPr>
        <xdr:cNvPr id="193" name="直線コネクタ 192"/>
        <xdr:cNvCxnSpPr/>
      </xdr:nvCxnSpPr>
      <xdr:spPr>
        <a:xfrm>
          <a:off x="3098800" y="98098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58</xdr:row>
      <xdr:rowOff>29028</xdr:rowOff>
    </xdr:to>
    <xdr:cxnSp macro="">
      <xdr:nvCxnSpPr>
        <xdr:cNvPr id="196" name="直線コネクタ 195"/>
        <xdr:cNvCxnSpPr/>
      </xdr:nvCxnSpPr>
      <xdr:spPr>
        <a:xfrm flipV="1">
          <a:off x="2209800" y="9809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59</xdr:row>
      <xdr:rowOff>151493</xdr:rowOff>
    </xdr:to>
    <xdr:cxnSp macro="">
      <xdr:nvCxnSpPr>
        <xdr:cNvPr id="199" name="直線コネクタ 198"/>
        <xdr:cNvCxnSpPr/>
      </xdr:nvCxnSpPr>
      <xdr:spPr>
        <a:xfrm flipV="1">
          <a:off x="1320800" y="99731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87085</xdr:rowOff>
    </xdr:from>
    <xdr:to>
      <xdr:col>24</xdr:col>
      <xdr:colOff>76200</xdr:colOff>
      <xdr:row>59</xdr:row>
      <xdr:rowOff>17235</xdr:rowOff>
    </xdr:to>
    <xdr:sp macro="" textlink="">
      <xdr:nvSpPr>
        <xdr:cNvPr id="209" name="楕円 208"/>
        <xdr:cNvSpPr/>
      </xdr:nvSpPr>
      <xdr:spPr>
        <a:xfrm>
          <a:off x="4775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59162</xdr:rowOff>
    </xdr:from>
    <xdr:ext cx="762000" cy="259045"/>
    <xdr:sp macro="" textlink="">
      <xdr:nvSpPr>
        <xdr:cNvPr id="210" name="扶助費該当値テキスト"/>
        <xdr:cNvSpPr txBox="1"/>
      </xdr:nvSpPr>
      <xdr:spPr>
        <a:xfrm>
          <a:off x="4914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160565</xdr:rowOff>
    </xdr:from>
    <xdr:to>
      <xdr:col>20</xdr:col>
      <xdr:colOff>38100</xdr:colOff>
      <xdr:row>58</xdr:row>
      <xdr:rowOff>90715</xdr:rowOff>
    </xdr:to>
    <xdr:sp macro="" textlink="">
      <xdr:nvSpPr>
        <xdr:cNvPr id="211" name="楕円 210"/>
        <xdr:cNvSpPr/>
      </xdr:nvSpPr>
      <xdr:spPr>
        <a:xfrm>
          <a:off x="3937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75492</xdr:rowOff>
    </xdr:from>
    <xdr:ext cx="736600" cy="259045"/>
    <xdr:sp macro="" textlink="">
      <xdr:nvSpPr>
        <xdr:cNvPr id="212" name="テキスト ボックス 211"/>
        <xdr:cNvSpPr txBox="1"/>
      </xdr:nvSpPr>
      <xdr:spPr>
        <a:xfrm>
          <a:off x="3606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3" name="楕円 212"/>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4" name="テキスト ボックス 213"/>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7" name="楕円 216"/>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18" name="テキスト ボックス 217"/>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類似団体平均と同水準で推移しており、今後も市税や交付税等の財源確保に努めるとともに、繰出基準に基づく適正な処理を行っていく。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69850</xdr:rowOff>
    </xdr:to>
    <xdr:cxnSp macro="">
      <xdr:nvCxnSpPr>
        <xdr:cNvPr id="251" name="直線コネクタ 250"/>
        <xdr:cNvCxnSpPr/>
      </xdr:nvCxnSpPr>
      <xdr:spPr>
        <a:xfrm>
          <a:off x="15671800" y="1010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58</xdr:row>
      <xdr:rowOff>165100</xdr:rowOff>
    </xdr:to>
    <xdr:cxnSp macro="">
      <xdr:nvCxnSpPr>
        <xdr:cNvPr id="254" name="直線コネクタ 253"/>
        <xdr:cNvCxnSpPr/>
      </xdr:nvCxnSpPr>
      <xdr:spPr>
        <a:xfrm>
          <a:off x="14782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57150</xdr:rowOff>
    </xdr:to>
    <xdr:cxnSp macro="">
      <xdr:nvCxnSpPr>
        <xdr:cNvPr id="257" name="直線コネクタ 256"/>
        <xdr:cNvCxnSpPr/>
      </xdr:nvCxnSpPr>
      <xdr:spPr>
        <a:xfrm flipV="1">
          <a:off x="13893800" y="10083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57150</xdr:rowOff>
    </xdr:to>
    <xdr:cxnSp macro="">
      <xdr:nvCxnSpPr>
        <xdr:cNvPr id="260" name="直線コネクタ 259"/>
        <xdr:cNvCxnSpPr/>
      </xdr:nvCxnSpPr>
      <xdr:spPr>
        <a:xfrm>
          <a:off x="13004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0" name="楕円 269"/>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1"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4" name="楕円 273"/>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5" name="テキスト ボックス 274"/>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6" name="楕円 275"/>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92727</xdr:rowOff>
    </xdr:from>
    <xdr:ext cx="762000" cy="259045"/>
    <xdr:sp macro="" textlink="">
      <xdr:nvSpPr>
        <xdr:cNvPr id="277" name="テキスト ボックス 276"/>
        <xdr:cNvSpPr txBox="1"/>
      </xdr:nvSpPr>
      <xdr:spPr>
        <a:xfrm>
          <a:off x="13512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類似団体平均と同水準で推移しており、今後も引き続き事務事業の見直しに努める。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101854</xdr:rowOff>
    </xdr:to>
    <xdr:cxnSp macro="">
      <xdr:nvCxnSpPr>
        <xdr:cNvPr id="310" name="直線コネクタ 309"/>
        <xdr:cNvCxnSpPr/>
      </xdr:nvCxnSpPr>
      <xdr:spPr>
        <a:xfrm>
          <a:off x="15671800" y="6093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92710</xdr:rowOff>
    </xdr:to>
    <xdr:cxnSp macro="">
      <xdr:nvCxnSpPr>
        <xdr:cNvPr id="313" name="直線コネクタ 312"/>
        <xdr:cNvCxnSpPr/>
      </xdr:nvCxnSpPr>
      <xdr:spPr>
        <a:xfrm>
          <a:off x="14782800" y="60203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65278</xdr:rowOff>
    </xdr:to>
    <xdr:cxnSp macro="">
      <xdr:nvCxnSpPr>
        <xdr:cNvPr id="316" name="直線コネクタ 315"/>
        <xdr:cNvCxnSpPr/>
      </xdr:nvCxnSpPr>
      <xdr:spPr>
        <a:xfrm flipV="1">
          <a:off x="13893800" y="6020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65278</xdr:rowOff>
    </xdr:to>
    <xdr:cxnSp macro="">
      <xdr:nvCxnSpPr>
        <xdr:cNvPr id="319" name="直線コネクタ 318"/>
        <xdr:cNvCxnSpPr/>
      </xdr:nvCxnSpPr>
      <xdr:spPr>
        <a:xfrm>
          <a:off x="13004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29" name="楕円 328"/>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23131</xdr:rowOff>
    </xdr:from>
    <xdr:ext cx="762000" cy="259045"/>
    <xdr:sp macro="" textlink="">
      <xdr:nvSpPr>
        <xdr:cNvPr id="330" name="補助費等該当値テキスト"/>
        <xdr:cNvSpPr txBox="1"/>
      </xdr:nvSpPr>
      <xdr:spPr>
        <a:xfrm>
          <a:off x="16598900" y="60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1" name="楕円 330"/>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32" name="テキスト ボックス 331"/>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33" name="楕円 332"/>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34" name="テキスト ボックス 333"/>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35" name="楕円 334"/>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36" name="テキスト ボックス 335"/>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7" name="楕円 336"/>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8" name="テキスト ボックス 337"/>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プロジェクト事業の実施や国の経済対策との協調、地域経済への配慮等による投資的事業の実施に伴う市債発行に比例し、類似団体との比較においても極めて高い状態となっている。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16511</xdr:rowOff>
    </xdr:to>
    <xdr:cxnSp macro="">
      <xdr:nvCxnSpPr>
        <xdr:cNvPr id="371" name="直線コネクタ 370"/>
        <xdr:cNvCxnSpPr/>
      </xdr:nvCxnSpPr>
      <xdr:spPr>
        <a:xfrm>
          <a:off x="3987800" y="13553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79</xdr:row>
      <xdr:rowOff>8889</xdr:rowOff>
    </xdr:to>
    <xdr:cxnSp macro="">
      <xdr:nvCxnSpPr>
        <xdr:cNvPr id="374" name="直線コネクタ 373"/>
        <xdr:cNvCxnSpPr/>
      </xdr:nvCxnSpPr>
      <xdr:spPr>
        <a:xfrm>
          <a:off x="3098800" y="13484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79</xdr:row>
      <xdr:rowOff>39370</xdr:rowOff>
    </xdr:to>
    <xdr:cxnSp macro="">
      <xdr:nvCxnSpPr>
        <xdr:cNvPr id="377" name="直線コネクタ 376"/>
        <xdr:cNvCxnSpPr/>
      </xdr:nvCxnSpPr>
      <xdr:spPr>
        <a:xfrm flipV="1">
          <a:off x="2209800" y="13484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80</xdr:row>
      <xdr:rowOff>5080</xdr:rowOff>
    </xdr:to>
    <xdr:cxnSp macro="">
      <xdr:nvCxnSpPr>
        <xdr:cNvPr id="380" name="直線コネクタ 379"/>
        <xdr:cNvCxnSpPr/>
      </xdr:nvCxnSpPr>
      <xdr:spPr>
        <a:xfrm flipV="1">
          <a:off x="1320800" y="13583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90" name="楕円 389"/>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91"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92" name="楕円 391"/>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93" name="テキスト ボックス 392"/>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4" name="楕円 393"/>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5" name="テキスト ボックス 394"/>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6" name="楕円 395"/>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7" name="テキスト ボックス 396"/>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125730</xdr:rowOff>
    </xdr:from>
    <xdr:to>
      <xdr:col>6</xdr:col>
      <xdr:colOff>171450</xdr:colOff>
      <xdr:row>80</xdr:row>
      <xdr:rowOff>55880</xdr:rowOff>
    </xdr:to>
    <xdr:sp macro="" textlink="">
      <xdr:nvSpPr>
        <xdr:cNvPr id="398" name="楕円 397"/>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40657</xdr:rowOff>
    </xdr:from>
    <xdr:ext cx="762000" cy="259045"/>
    <xdr:sp macro="" textlink="">
      <xdr:nvSpPr>
        <xdr:cNvPr id="399" name="テキスト ボックス 398"/>
        <xdr:cNvSpPr txBox="1"/>
      </xdr:nvSpPr>
      <xdr:spPr>
        <a:xfrm>
          <a:off x="939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定数管理計画等による行政運営の効率化や事務事業見直しによる経費削減などに努めたが、</a:t>
          </a:r>
          <a:r>
            <a:rPr kumimoji="1" lang="ja-JP" altLang="en-US" sz="1100">
              <a:solidFill>
                <a:sysClr val="windowText" lastClr="000000"/>
              </a:solidFill>
              <a:effectLst/>
              <a:latin typeface="+mn-lt"/>
              <a:ea typeface="+mn-ea"/>
              <a:cs typeface="+mn-cs"/>
            </a:rPr>
            <a:t>維持補修費</a:t>
          </a:r>
          <a:r>
            <a:rPr kumimoji="1" lang="ja-JP" altLang="ja-JP" sz="1100">
              <a:solidFill>
                <a:sysClr val="windowText" lastClr="000000"/>
              </a:solidFill>
              <a:effectLst/>
              <a:latin typeface="+mn-lt"/>
              <a:ea typeface="+mn-ea"/>
              <a:cs typeface="+mn-cs"/>
            </a:rPr>
            <a:t>への充当一般財源の増や、扶助費の高止まり等により対前年比＋</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ポイントとなった</a:t>
          </a:r>
          <a:r>
            <a:rPr kumimoji="1" lang="ja-JP" altLang="ja-JP" sz="1100">
              <a:solidFill>
                <a:schemeClr val="dk1"/>
              </a:solidFill>
              <a:effectLst/>
              <a:latin typeface="+mn-lt"/>
              <a:ea typeface="+mn-ea"/>
              <a:cs typeface="+mn-cs"/>
            </a:rPr>
            <a:t>ため、今後もより一層の歳出削減に努める。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1270</xdr:rowOff>
    </xdr:to>
    <xdr:cxnSp macro="">
      <xdr:nvCxnSpPr>
        <xdr:cNvPr id="432" name="直線コネクタ 431"/>
        <xdr:cNvCxnSpPr/>
      </xdr:nvCxnSpPr>
      <xdr:spPr>
        <a:xfrm>
          <a:off x="15671800" y="131343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76</xdr:row>
      <xdr:rowOff>104139</xdr:rowOff>
    </xdr:to>
    <xdr:cxnSp macro="">
      <xdr:nvCxnSpPr>
        <xdr:cNvPr id="435" name="直線コネクタ 434"/>
        <xdr:cNvCxnSpPr/>
      </xdr:nvCxnSpPr>
      <xdr:spPr>
        <a:xfrm>
          <a:off x="14782800" y="12700000"/>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76</xdr:row>
      <xdr:rowOff>27939</xdr:rowOff>
    </xdr:to>
    <xdr:cxnSp macro="">
      <xdr:nvCxnSpPr>
        <xdr:cNvPr id="438" name="直線コネクタ 437"/>
        <xdr:cNvCxnSpPr/>
      </xdr:nvCxnSpPr>
      <xdr:spPr>
        <a:xfrm flipV="1">
          <a:off x="13893800" y="12700000"/>
          <a:ext cx="889000" cy="3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27939</xdr:rowOff>
    </xdr:to>
    <xdr:cxnSp macro="">
      <xdr:nvCxnSpPr>
        <xdr:cNvPr id="441" name="直線コネクタ 440"/>
        <xdr:cNvCxnSpPr/>
      </xdr:nvCxnSpPr>
      <xdr:spPr>
        <a:xfrm>
          <a:off x="13004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1" name="楕円 450"/>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52"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3" name="楕円 452"/>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54" name="テキスト ボックス 453"/>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55" name="楕円 454"/>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56" name="テキスト ボックス 455"/>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148589</xdr:rowOff>
    </xdr:from>
    <xdr:to>
      <xdr:col>69</xdr:col>
      <xdr:colOff>142875</xdr:colOff>
      <xdr:row>76</xdr:row>
      <xdr:rowOff>78739</xdr:rowOff>
    </xdr:to>
    <xdr:sp macro="" textlink="">
      <xdr:nvSpPr>
        <xdr:cNvPr id="457" name="楕円 456"/>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63516</xdr:rowOff>
    </xdr:from>
    <xdr:ext cx="762000" cy="259045"/>
    <xdr:sp macro="" textlink="">
      <xdr:nvSpPr>
        <xdr:cNvPr id="458" name="テキスト ボックス 457"/>
        <xdr:cNvSpPr txBox="1"/>
      </xdr:nvSpPr>
      <xdr:spPr>
        <a:xfrm>
          <a:off x="13512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59" name="楕円 458"/>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40657</xdr:rowOff>
    </xdr:from>
    <xdr:ext cx="762000" cy="259045"/>
    <xdr:sp macro="" textlink="">
      <xdr:nvSpPr>
        <xdr:cNvPr id="460" name="テキスト ボックス 459"/>
        <xdr:cNvSpPr txBox="1"/>
      </xdr:nvSpPr>
      <xdr:spPr>
        <a:xfrm>
          <a:off x="12623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143040</xdr:rowOff>
    </xdr:from>
    <xdr:to>
      <xdr:col>29</xdr:col>
      <xdr:colOff>127000</xdr:colOff>
      <xdr:row>14</xdr:row>
      <xdr:rowOff>29388</xdr:rowOff>
    </xdr:to>
    <xdr:cxnSp macro="">
      <xdr:nvCxnSpPr>
        <xdr:cNvPr id="50" name="直線コネクタ 49"/>
        <xdr:cNvCxnSpPr/>
      </xdr:nvCxnSpPr>
      <xdr:spPr bwMode="auto">
        <a:xfrm flipV="1">
          <a:off x="5003800" y="2419515"/>
          <a:ext cx="647700" cy="5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29388</xdr:rowOff>
    </xdr:from>
    <xdr:to>
      <xdr:col>26</xdr:col>
      <xdr:colOff>50800</xdr:colOff>
      <xdr:row>14</xdr:row>
      <xdr:rowOff>76289</xdr:rowOff>
    </xdr:to>
    <xdr:cxnSp macro="">
      <xdr:nvCxnSpPr>
        <xdr:cNvPr id="53" name="直線コネクタ 52"/>
        <xdr:cNvCxnSpPr/>
      </xdr:nvCxnSpPr>
      <xdr:spPr bwMode="auto">
        <a:xfrm flipV="1">
          <a:off x="4305300" y="2477313"/>
          <a:ext cx="698500" cy="4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76289</xdr:rowOff>
    </xdr:from>
    <xdr:to>
      <xdr:col>22</xdr:col>
      <xdr:colOff>114300</xdr:colOff>
      <xdr:row>14</xdr:row>
      <xdr:rowOff>164986</xdr:rowOff>
    </xdr:to>
    <xdr:cxnSp macro="">
      <xdr:nvCxnSpPr>
        <xdr:cNvPr id="56" name="直線コネクタ 55"/>
        <xdr:cNvCxnSpPr/>
      </xdr:nvCxnSpPr>
      <xdr:spPr bwMode="auto">
        <a:xfrm flipV="1">
          <a:off x="3606800" y="2524214"/>
          <a:ext cx="698500" cy="88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164986</xdr:rowOff>
    </xdr:from>
    <xdr:to>
      <xdr:col>18</xdr:col>
      <xdr:colOff>177800</xdr:colOff>
      <xdr:row>16</xdr:row>
      <xdr:rowOff>44323</xdr:rowOff>
    </xdr:to>
    <xdr:cxnSp macro="">
      <xdr:nvCxnSpPr>
        <xdr:cNvPr id="59" name="直線コネクタ 58"/>
        <xdr:cNvCxnSpPr/>
      </xdr:nvCxnSpPr>
      <xdr:spPr bwMode="auto">
        <a:xfrm flipV="1">
          <a:off x="2908300" y="2612911"/>
          <a:ext cx="698500" cy="222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92240</xdr:rowOff>
    </xdr:from>
    <xdr:to>
      <xdr:col>29</xdr:col>
      <xdr:colOff>177800</xdr:colOff>
      <xdr:row>14</xdr:row>
      <xdr:rowOff>22390</xdr:rowOff>
    </xdr:to>
    <xdr:sp macro="" textlink="">
      <xdr:nvSpPr>
        <xdr:cNvPr id="69" name="楕円 68"/>
        <xdr:cNvSpPr/>
      </xdr:nvSpPr>
      <xdr:spPr bwMode="auto">
        <a:xfrm>
          <a:off x="5600700" y="2368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108767</xdr:rowOff>
    </xdr:from>
    <xdr:ext cx="762000" cy="259045"/>
    <xdr:sp macro="" textlink="">
      <xdr:nvSpPr>
        <xdr:cNvPr id="70" name="人口1人当たり決算額の推移該当値テキスト130"/>
        <xdr:cNvSpPr txBox="1"/>
      </xdr:nvSpPr>
      <xdr:spPr>
        <a:xfrm>
          <a:off x="5740400" y="221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150038</xdr:rowOff>
    </xdr:from>
    <xdr:to>
      <xdr:col>26</xdr:col>
      <xdr:colOff>101600</xdr:colOff>
      <xdr:row>14</xdr:row>
      <xdr:rowOff>80188</xdr:rowOff>
    </xdr:to>
    <xdr:sp macro="" textlink="">
      <xdr:nvSpPr>
        <xdr:cNvPr id="71" name="楕円 70"/>
        <xdr:cNvSpPr/>
      </xdr:nvSpPr>
      <xdr:spPr bwMode="auto">
        <a:xfrm>
          <a:off x="4953000" y="242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90365</xdr:rowOff>
    </xdr:from>
    <xdr:ext cx="736600" cy="259045"/>
    <xdr:sp macro="" textlink="">
      <xdr:nvSpPr>
        <xdr:cNvPr id="72" name="テキスト ボックス 71"/>
        <xdr:cNvSpPr txBox="1"/>
      </xdr:nvSpPr>
      <xdr:spPr>
        <a:xfrm>
          <a:off x="4622800" y="219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25489</xdr:rowOff>
    </xdr:from>
    <xdr:to>
      <xdr:col>22</xdr:col>
      <xdr:colOff>165100</xdr:colOff>
      <xdr:row>14</xdr:row>
      <xdr:rowOff>127089</xdr:rowOff>
    </xdr:to>
    <xdr:sp macro="" textlink="">
      <xdr:nvSpPr>
        <xdr:cNvPr id="73" name="楕円 72"/>
        <xdr:cNvSpPr/>
      </xdr:nvSpPr>
      <xdr:spPr bwMode="auto">
        <a:xfrm>
          <a:off x="4254500" y="2473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137266</xdr:rowOff>
    </xdr:from>
    <xdr:ext cx="762000" cy="259045"/>
    <xdr:sp macro="" textlink="">
      <xdr:nvSpPr>
        <xdr:cNvPr id="74" name="テキスト ボックス 73"/>
        <xdr:cNvSpPr txBox="1"/>
      </xdr:nvSpPr>
      <xdr:spPr>
        <a:xfrm>
          <a:off x="3924300" y="22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114186</xdr:rowOff>
    </xdr:from>
    <xdr:to>
      <xdr:col>19</xdr:col>
      <xdr:colOff>38100</xdr:colOff>
      <xdr:row>15</xdr:row>
      <xdr:rowOff>44336</xdr:rowOff>
    </xdr:to>
    <xdr:sp macro="" textlink="">
      <xdr:nvSpPr>
        <xdr:cNvPr id="75" name="楕円 74"/>
        <xdr:cNvSpPr/>
      </xdr:nvSpPr>
      <xdr:spPr bwMode="auto">
        <a:xfrm>
          <a:off x="3556000" y="2562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54513</xdr:rowOff>
    </xdr:from>
    <xdr:ext cx="762000" cy="259045"/>
    <xdr:sp macro="" textlink="">
      <xdr:nvSpPr>
        <xdr:cNvPr id="76" name="テキスト ボックス 75"/>
        <xdr:cNvSpPr txBox="1"/>
      </xdr:nvSpPr>
      <xdr:spPr>
        <a:xfrm>
          <a:off x="3225800" y="233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164973</xdr:rowOff>
    </xdr:from>
    <xdr:to>
      <xdr:col>15</xdr:col>
      <xdr:colOff>101600</xdr:colOff>
      <xdr:row>16</xdr:row>
      <xdr:rowOff>95123</xdr:rowOff>
    </xdr:to>
    <xdr:sp macro="" textlink="">
      <xdr:nvSpPr>
        <xdr:cNvPr id="77" name="楕円 76"/>
        <xdr:cNvSpPr/>
      </xdr:nvSpPr>
      <xdr:spPr bwMode="auto">
        <a:xfrm>
          <a:off x="2857500" y="278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105300</xdr:rowOff>
    </xdr:from>
    <xdr:ext cx="762000" cy="259045"/>
    <xdr:sp macro="" textlink="">
      <xdr:nvSpPr>
        <xdr:cNvPr id="78" name="テキスト ボックス 77"/>
        <xdr:cNvSpPr txBox="1"/>
      </xdr:nvSpPr>
      <xdr:spPr>
        <a:xfrm>
          <a:off x="2527300" y="25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178054</xdr:rowOff>
    </xdr:from>
    <xdr:to>
      <xdr:col>29</xdr:col>
      <xdr:colOff>127000</xdr:colOff>
      <xdr:row>33</xdr:row>
      <xdr:rowOff>182245</xdr:rowOff>
    </xdr:to>
    <xdr:cxnSp macro="">
      <xdr:nvCxnSpPr>
        <xdr:cNvPr id="111" name="直線コネクタ 110"/>
        <xdr:cNvCxnSpPr/>
      </xdr:nvCxnSpPr>
      <xdr:spPr bwMode="auto">
        <a:xfrm>
          <a:off x="5003800" y="6102604"/>
          <a:ext cx="6477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178054</xdr:rowOff>
    </xdr:from>
    <xdr:to>
      <xdr:col>26</xdr:col>
      <xdr:colOff>50800</xdr:colOff>
      <xdr:row>33</xdr:row>
      <xdr:rowOff>201371</xdr:rowOff>
    </xdr:to>
    <xdr:cxnSp macro="">
      <xdr:nvCxnSpPr>
        <xdr:cNvPr id="114" name="直線コネクタ 113"/>
        <xdr:cNvCxnSpPr/>
      </xdr:nvCxnSpPr>
      <xdr:spPr bwMode="auto">
        <a:xfrm flipV="1">
          <a:off x="4305300" y="6102604"/>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201371</xdr:rowOff>
    </xdr:from>
    <xdr:to>
      <xdr:col>22</xdr:col>
      <xdr:colOff>114300</xdr:colOff>
      <xdr:row>33</xdr:row>
      <xdr:rowOff>284353</xdr:rowOff>
    </xdr:to>
    <xdr:cxnSp macro="">
      <xdr:nvCxnSpPr>
        <xdr:cNvPr id="117" name="直線コネクタ 116"/>
        <xdr:cNvCxnSpPr/>
      </xdr:nvCxnSpPr>
      <xdr:spPr bwMode="auto">
        <a:xfrm flipV="1">
          <a:off x="3606800" y="6125921"/>
          <a:ext cx="698500" cy="8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171386</xdr:rowOff>
    </xdr:from>
    <xdr:to>
      <xdr:col>18</xdr:col>
      <xdr:colOff>177800</xdr:colOff>
      <xdr:row>33</xdr:row>
      <xdr:rowOff>284353</xdr:rowOff>
    </xdr:to>
    <xdr:cxnSp macro="">
      <xdr:nvCxnSpPr>
        <xdr:cNvPr id="120" name="直線コネクタ 119"/>
        <xdr:cNvCxnSpPr/>
      </xdr:nvCxnSpPr>
      <xdr:spPr bwMode="auto">
        <a:xfrm>
          <a:off x="2908300" y="6095936"/>
          <a:ext cx="698500" cy="11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131445</xdr:rowOff>
    </xdr:from>
    <xdr:to>
      <xdr:col>29</xdr:col>
      <xdr:colOff>177800</xdr:colOff>
      <xdr:row>33</xdr:row>
      <xdr:rowOff>233045</xdr:rowOff>
    </xdr:to>
    <xdr:sp macro="" textlink="">
      <xdr:nvSpPr>
        <xdr:cNvPr id="130" name="楕円 129"/>
        <xdr:cNvSpPr/>
      </xdr:nvSpPr>
      <xdr:spPr bwMode="auto">
        <a:xfrm>
          <a:off x="5600700" y="605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78122</xdr:rowOff>
    </xdr:from>
    <xdr:ext cx="762000" cy="259045"/>
    <xdr:sp macro="" textlink="">
      <xdr:nvSpPr>
        <xdr:cNvPr id="131" name="人口1人当たり決算額の推移該当値テキスト445"/>
        <xdr:cNvSpPr txBox="1"/>
      </xdr:nvSpPr>
      <xdr:spPr>
        <a:xfrm>
          <a:off x="5740400" y="600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127254</xdr:rowOff>
    </xdr:from>
    <xdr:to>
      <xdr:col>26</xdr:col>
      <xdr:colOff>101600</xdr:colOff>
      <xdr:row>33</xdr:row>
      <xdr:rowOff>228854</xdr:rowOff>
    </xdr:to>
    <xdr:sp macro="" textlink="">
      <xdr:nvSpPr>
        <xdr:cNvPr id="132" name="楕円 131"/>
        <xdr:cNvSpPr/>
      </xdr:nvSpPr>
      <xdr:spPr bwMode="auto">
        <a:xfrm>
          <a:off x="4953000" y="6051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67581</xdr:rowOff>
    </xdr:from>
    <xdr:ext cx="736600" cy="259045"/>
    <xdr:sp macro="" textlink="">
      <xdr:nvSpPr>
        <xdr:cNvPr id="133" name="テキスト ボックス 132"/>
        <xdr:cNvSpPr txBox="1"/>
      </xdr:nvSpPr>
      <xdr:spPr>
        <a:xfrm>
          <a:off x="4622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150571</xdr:rowOff>
    </xdr:from>
    <xdr:to>
      <xdr:col>22</xdr:col>
      <xdr:colOff>165100</xdr:colOff>
      <xdr:row>33</xdr:row>
      <xdr:rowOff>252171</xdr:rowOff>
    </xdr:to>
    <xdr:sp macro="" textlink="">
      <xdr:nvSpPr>
        <xdr:cNvPr id="134" name="楕円 133"/>
        <xdr:cNvSpPr/>
      </xdr:nvSpPr>
      <xdr:spPr bwMode="auto">
        <a:xfrm>
          <a:off x="4254500" y="607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90898</xdr:rowOff>
    </xdr:from>
    <xdr:ext cx="762000" cy="259045"/>
    <xdr:sp macro="" textlink="">
      <xdr:nvSpPr>
        <xdr:cNvPr id="135" name="テキスト ボックス 134"/>
        <xdr:cNvSpPr txBox="1"/>
      </xdr:nvSpPr>
      <xdr:spPr>
        <a:xfrm>
          <a:off x="3924300" y="584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233553</xdr:rowOff>
    </xdr:from>
    <xdr:to>
      <xdr:col>19</xdr:col>
      <xdr:colOff>38100</xdr:colOff>
      <xdr:row>33</xdr:row>
      <xdr:rowOff>335153</xdr:rowOff>
    </xdr:to>
    <xdr:sp macro="" textlink="">
      <xdr:nvSpPr>
        <xdr:cNvPr id="136" name="楕円 135"/>
        <xdr:cNvSpPr/>
      </xdr:nvSpPr>
      <xdr:spPr bwMode="auto">
        <a:xfrm>
          <a:off x="3556000" y="615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2430</xdr:rowOff>
    </xdr:from>
    <xdr:ext cx="762000" cy="259045"/>
    <xdr:sp macro="" textlink="">
      <xdr:nvSpPr>
        <xdr:cNvPr id="137" name="テキスト ボックス 136"/>
        <xdr:cNvSpPr txBox="1"/>
      </xdr:nvSpPr>
      <xdr:spPr>
        <a:xfrm>
          <a:off x="3225800" y="592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120586</xdr:rowOff>
    </xdr:from>
    <xdr:to>
      <xdr:col>15</xdr:col>
      <xdr:colOff>101600</xdr:colOff>
      <xdr:row>33</xdr:row>
      <xdr:rowOff>222186</xdr:rowOff>
    </xdr:to>
    <xdr:sp macro="" textlink="">
      <xdr:nvSpPr>
        <xdr:cNvPr id="138" name="楕円 137"/>
        <xdr:cNvSpPr/>
      </xdr:nvSpPr>
      <xdr:spPr bwMode="auto">
        <a:xfrm>
          <a:off x="2857500" y="604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60913</xdr:rowOff>
    </xdr:from>
    <xdr:ext cx="762000" cy="259045"/>
    <xdr:sp macro="" textlink="">
      <xdr:nvSpPr>
        <xdr:cNvPr id="139" name="テキスト ボックス 138"/>
        <xdr:cNvSpPr txBox="1"/>
      </xdr:nvSpPr>
      <xdr:spPr>
        <a:xfrm>
          <a:off x="2527300" y="581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316,410
314,265
309.00
159,295,990
158,278,510
410,957
80,682,861
205,410,056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152616</xdr:rowOff>
    </xdr:from>
    <xdr:to>
      <xdr:col>24</xdr:col>
      <xdr:colOff>63500</xdr:colOff>
      <xdr:row>33</xdr:row>
      <xdr:rowOff>20790</xdr:rowOff>
    </xdr:to>
    <xdr:cxnSp macro="">
      <xdr:nvCxnSpPr>
        <xdr:cNvPr id="61" name="直線コネクタ 60"/>
        <xdr:cNvCxnSpPr/>
      </xdr:nvCxnSpPr>
      <xdr:spPr>
        <a:xfrm>
          <a:off x="3797300" y="5639016"/>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152616</xdr:rowOff>
    </xdr:from>
    <xdr:to>
      <xdr:col>19</xdr:col>
      <xdr:colOff>177800</xdr:colOff>
      <xdr:row>33</xdr:row>
      <xdr:rowOff>90894</xdr:rowOff>
    </xdr:to>
    <xdr:cxnSp macro="">
      <xdr:nvCxnSpPr>
        <xdr:cNvPr id="64" name="直線コネクタ 63"/>
        <xdr:cNvCxnSpPr/>
      </xdr:nvCxnSpPr>
      <xdr:spPr>
        <a:xfrm flipV="1">
          <a:off x="2908300" y="56390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90894</xdr:rowOff>
    </xdr:from>
    <xdr:to>
      <xdr:col>15</xdr:col>
      <xdr:colOff>50800</xdr:colOff>
      <xdr:row>34</xdr:row>
      <xdr:rowOff>7264</xdr:rowOff>
    </xdr:to>
    <xdr:cxnSp macro="">
      <xdr:nvCxnSpPr>
        <xdr:cNvPr id="67" name="直線コネクタ 66"/>
        <xdr:cNvCxnSpPr/>
      </xdr:nvCxnSpPr>
      <xdr:spPr>
        <a:xfrm flipV="1">
          <a:off x="2019300" y="5748744"/>
          <a:ext cx="889000" cy="8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7264</xdr:rowOff>
    </xdr:from>
    <xdr:to>
      <xdr:col>10</xdr:col>
      <xdr:colOff>114300</xdr:colOff>
      <xdr:row>36</xdr:row>
      <xdr:rowOff>72492</xdr:rowOff>
    </xdr:to>
    <xdr:cxnSp macro="">
      <xdr:nvCxnSpPr>
        <xdr:cNvPr id="70" name="直線コネクタ 69"/>
        <xdr:cNvCxnSpPr/>
      </xdr:nvCxnSpPr>
      <xdr:spPr>
        <a:xfrm flipV="1">
          <a:off x="1130300" y="5836564"/>
          <a:ext cx="889000" cy="4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141440</xdr:rowOff>
    </xdr:from>
    <xdr:to>
      <xdr:col>24</xdr:col>
      <xdr:colOff>114300</xdr:colOff>
      <xdr:row>33</xdr:row>
      <xdr:rowOff>71590</xdr:rowOff>
    </xdr:to>
    <xdr:sp macro="" textlink="">
      <xdr:nvSpPr>
        <xdr:cNvPr id="80" name="楕円 79"/>
        <xdr:cNvSpPr/>
      </xdr:nvSpPr>
      <xdr:spPr>
        <a:xfrm>
          <a:off x="4584700" y="5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164317</xdr:rowOff>
    </xdr:from>
    <xdr:ext cx="534377" cy="259045"/>
    <xdr:sp macro="" textlink="">
      <xdr:nvSpPr>
        <xdr:cNvPr id="81" name="人件費該当値テキスト"/>
        <xdr:cNvSpPr txBox="1"/>
      </xdr:nvSpPr>
      <xdr:spPr>
        <a:xfrm>
          <a:off x="4686300" y="547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101816</xdr:rowOff>
    </xdr:from>
    <xdr:to>
      <xdr:col>20</xdr:col>
      <xdr:colOff>38100</xdr:colOff>
      <xdr:row>33</xdr:row>
      <xdr:rowOff>31966</xdr:rowOff>
    </xdr:to>
    <xdr:sp macro="" textlink="">
      <xdr:nvSpPr>
        <xdr:cNvPr id="82" name="楕円 81"/>
        <xdr:cNvSpPr/>
      </xdr:nvSpPr>
      <xdr:spPr>
        <a:xfrm>
          <a:off x="3746500" y="558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48493</xdr:rowOff>
    </xdr:from>
    <xdr:ext cx="534377" cy="259045"/>
    <xdr:sp macro="" textlink="">
      <xdr:nvSpPr>
        <xdr:cNvPr id="83" name="テキスト ボックス 82"/>
        <xdr:cNvSpPr txBox="1"/>
      </xdr:nvSpPr>
      <xdr:spPr>
        <a:xfrm>
          <a:off x="3530111" y="536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40094</xdr:rowOff>
    </xdr:from>
    <xdr:to>
      <xdr:col>15</xdr:col>
      <xdr:colOff>101600</xdr:colOff>
      <xdr:row>33</xdr:row>
      <xdr:rowOff>141694</xdr:rowOff>
    </xdr:to>
    <xdr:sp macro="" textlink="">
      <xdr:nvSpPr>
        <xdr:cNvPr id="84" name="楕円 83"/>
        <xdr:cNvSpPr/>
      </xdr:nvSpPr>
      <xdr:spPr>
        <a:xfrm>
          <a:off x="2857500" y="569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158221</xdr:rowOff>
    </xdr:from>
    <xdr:ext cx="534377" cy="259045"/>
    <xdr:sp macro="" textlink="">
      <xdr:nvSpPr>
        <xdr:cNvPr id="85" name="テキスト ボックス 84"/>
        <xdr:cNvSpPr txBox="1"/>
      </xdr:nvSpPr>
      <xdr:spPr>
        <a:xfrm>
          <a:off x="2641111" y="547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127914</xdr:rowOff>
    </xdr:from>
    <xdr:to>
      <xdr:col>10</xdr:col>
      <xdr:colOff>165100</xdr:colOff>
      <xdr:row>34</xdr:row>
      <xdr:rowOff>58064</xdr:rowOff>
    </xdr:to>
    <xdr:sp macro="" textlink="">
      <xdr:nvSpPr>
        <xdr:cNvPr id="86" name="楕円 85"/>
        <xdr:cNvSpPr/>
      </xdr:nvSpPr>
      <xdr:spPr>
        <a:xfrm>
          <a:off x="1968500" y="57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74591</xdr:rowOff>
    </xdr:from>
    <xdr:ext cx="534377" cy="259045"/>
    <xdr:sp macro="" textlink="">
      <xdr:nvSpPr>
        <xdr:cNvPr id="87" name="テキスト ボックス 86"/>
        <xdr:cNvSpPr txBox="1"/>
      </xdr:nvSpPr>
      <xdr:spPr>
        <a:xfrm>
          <a:off x="1752111" y="556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21692</xdr:rowOff>
    </xdr:from>
    <xdr:to>
      <xdr:col>6</xdr:col>
      <xdr:colOff>38100</xdr:colOff>
      <xdr:row>36</xdr:row>
      <xdr:rowOff>123292</xdr:rowOff>
    </xdr:to>
    <xdr:sp macro="" textlink="">
      <xdr:nvSpPr>
        <xdr:cNvPr id="88" name="楕円 87"/>
        <xdr:cNvSpPr/>
      </xdr:nvSpPr>
      <xdr:spPr>
        <a:xfrm>
          <a:off x="1079500" y="61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139819</xdr:rowOff>
    </xdr:from>
    <xdr:ext cx="534377" cy="259045"/>
    <xdr:sp macro="" textlink="">
      <xdr:nvSpPr>
        <xdr:cNvPr id="89" name="テキスト ボックス 88"/>
        <xdr:cNvSpPr txBox="1"/>
      </xdr:nvSpPr>
      <xdr:spPr>
        <a:xfrm>
          <a:off x="863111" y="5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162854</xdr:rowOff>
    </xdr:from>
    <xdr:to>
      <xdr:col>24</xdr:col>
      <xdr:colOff>63500</xdr:colOff>
      <xdr:row>57</xdr:row>
      <xdr:rowOff>157498</xdr:rowOff>
    </xdr:to>
    <xdr:cxnSp macro="">
      <xdr:nvCxnSpPr>
        <xdr:cNvPr id="121" name="直線コネクタ 120"/>
        <xdr:cNvCxnSpPr/>
      </xdr:nvCxnSpPr>
      <xdr:spPr>
        <a:xfrm>
          <a:off x="3797300" y="9764054"/>
          <a:ext cx="838200" cy="16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162854</xdr:rowOff>
    </xdr:from>
    <xdr:to>
      <xdr:col>19</xdr:col>
      <xdr:colOff>177800</xdr:colOff>
      <xdr:row>57</xdr:row>
      <xdr:rowOff>128433</xdr:rowOff>
    </xdr:to>
    <xdr:cxnSp macro="">
      <xdr:nvCxnSpPr>
        <xdr:cNvPr id="124" name="直線コネクタ 123"/>
        <xdr:cNvCxnSpPr/>
      </xdr:nvCxnSpPr>
      <xdr:spPr>
        <a:xfrm flipV="1">
          <a:off x="2908300" y="9764054"/>
          <a:ext cx="889000" cy="1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128433</xdr:rowOff>
    </xdr:from>
    <xdr:to>
      <xdr:col>15</xdr:col>
      <xdr:colOff>50800</xdr:colOff>
      <xdr:row>59</xdr:row>
      <xdr:rowOff>28273</xdr:rowOff>
    </xdr:to>
    <xdr:cxnSp macro="">
      <xdr:nvCxnSpPr>
        <xdr:cNvPr id="127" name="直線コネクタ 126"/>
        <xdr:cNvCxnSpPr/>
      </xdr:nvCxnSpPr>
      <xdr:spPr>
        <a:xfrm flipV="1">
          <a:off x="2019300" y="9901083"/>
          <a:ext cx="889000" cy="24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8124</xdr:rowOff>
    </xdr:from>
    <xdr:to>
      <xdr:col>10</xdr:col>
      <xdr:colOff>114300</xdr:colOff>
      <xdr:row>59</xdr:row>
      <xdr:rowOff>28273</xdr:rowOff>
    </xdr:to>
    <xdr:cxnSp macro="">
      <xdr:nvCxnSpPr>
        <xdr:cNvPr id="130" name="直線コネクタ 129"/>
        <xdr:cNvCxnSpPr/>
      </xdr:nvCxnSpPr>
      <xdr:spPr>
        <a:xfrm>
          <a:off x="1130300" y="10123674"/>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106698</xdr:rowOff>
    </xdr:from>
    <xdr:to>
      <xdr:col>24</xdr:col>
      <xdr:colOff>114300</xdr:colOff>
      <xdr:row>58</xdr:row>
      <xdr:rowOff>36848</xdr:rowOff>
    </xdr:to>
    <xdr:sp macro="" textlink="">
      <xdr:nvSpPr>
        <xdr:cNvPr id="140" name="楕円 139"/>
        <xdr:cNvSpPr/>
      </xdr:nvSpPr>
      <xdr:spPr>
        <a:xfrm>
          <a:off x="4584700" y="98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85125</xdr:rowOff>
    </xdr:from>
    <xdr:ext cx="534377" cy="259045"/>
    <xdr:sp macro="" textlink="">
      <xdr:nvSpPr>
        <xdr:cNvPr id="141" name="物件費該当値テキスト"/>
        <xdr:cNvSpPr txBox="1"/>
      </xdr:nvSpPr>
      <xdr:spPr>
        <a:xfrm>
          <a:off x="4686300" y="985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112054</xdr:rowOff>
    </xdr:from>
    <xdr:to>
      <xdr:col>20</xdr:col>
      <xdr:colOff>38100</xdr:colOff>
      <xdr:row>57</xdr:row>
      <xdr:rowOff>42204</xdr:rowOff>
    </xdr:to>
    <xdr:sp macro="" textlink="">
      <xdr:nvSpPr>
        <xdr:cNvPr id="142" name="楕円 141"/>
        <xdr:cNvSpPr/>
      </xdr:nvSpPr>
      <xdr:spPr>
        <a:xfrm>
          <a:off x="3746500" y="97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33331</xdr:rowOff>
    </xdr:from>
    <xdr:ext cx="534377" cy="259045"/>
    <xdr:sp macro="" textlink="">
      <xdr:nvSpPr>
        <xdr:cNvPr id="143" name="テキスト ボックス 142"/>
        <xdr:cNvSpPr txBox="1"/>
      </xdr:nvSpPr>
      <xdr:spPr>
        <a:xfrm>
          <a:off x="3530111" y="98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77633</xdr:rowOff>
    </xdr:from>
    <xdr:to>
      <xdr:col>15</xdr:col>
      <xdr:colOff>101600</xdr:colOff>
      <xdr:row>58</xdr:row>
      <xdr:rowOff>7783</xdr:rowOff>
    </xdr:to>
    <xdr:sp macro="" textlink="">
      <xdr:nvSpPr>
        <xdr:cNvPr id="144" name="楕円 143"/>
        <xdr:cNvSpPr/>
      </xdr:nvSpPr>
      <xdr:spPr>
        <a:xfrm>
          <a:off x="2857500" y="98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170360</xdr:rowOff>
    </xdr:from>
    <xdr:ext cx="534377" cy="259045"/>
    <xdr:sp macro="" textlink="">
      <xdr:nvSpPr>
        <xdr:cNvPr id="145" name="テキスト ボックス 144"/>
        <xdr:cNvSpPr txBox="1"/>
      </xdr:nvSpPr>
      <xdr:spPr>
        <a:xfrm>
          <a:off x="2641111" y="994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148923</xdr:rowOff>
    </xdr:from>
    <xdr:to>
      <xdr:col>10</xdr:col>
      <xdr:colOff>165100</xdr:colOff>
      <xdr:row>59</xdr:row>
      <xdr:rowOff>79073</xdr:rowOff>
    </xdr:to>
    <xdr:sp macro="" textlink="">
      <xdr:nvSpPr>
        <xdr:cNvPr id="146" name="楕円 145"/>
        <xdr:cNvSpPr/>
      </xdr:nvSpPr>
      <xdr:spPr>
        <a:xfrm>
          <a:off x="1968500" y="100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70200</xdr:rowOff>
    </xdr:from>
    <xdr:ext cx="534377" cy="259045"/>
    <xdr:sp macro="" textlink="">
      <xdr:nvSpPr>
        <xdr:cNvPr id="147" name="テキスト ボックス 146"/>
        <xdr:cNvSpPr txBox="1"/>
      </xdr:nvSpPr>
      <xdr:spPr>
        <a:xfrm>
          <a:off x="1752111" y="1018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128774</xdr:rowOff>
    </xdr:from>
    <xdr:to>
      <xdr:col>6</xdr:col>
      <xdr:colOff>38100</xdr:colOff>
      <xdr:row>59</xdr:row>
      <xdr:rowOff>58924</xdr:rowOff>
    </xdr:to>
    <xdr:sp macro="" textlink="">
      <xdr:nvSpPr>
        <xdr:cNvPr id="148" name="楕円 147"/>
        <xdr:cNvSpPr/>
      </xdr:nvSpPr>
      <xdr:spPr>
        <a:xfrm>
          <a:off x="1079500" y="100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50051</xdr:rowOff>
    </xdr:from>
    <xdr:ext cx="534377" cy="259045"/>
    <xdr:sp macro="" textlink="">
      <xdr:nvSpPr>
        <xdr:cNvPr id="149" name="テキスト ボックス 148"/>
        <xdr:cNvSpPr txBox="1"/>
      </xdr:nvSpPr>
      <xdr:spPr>
        <a:xfrm>
          <a:off x="863111" y="101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152685</xdr:rowOff>
    </xdr:from>
    <xdr:to>
      <xdr:col>24</xdr:col>
      <xdr:colOff>63500</xdr:colOff>
      <xdr:row>77</xdr:row>
      <xdr:rowOff>27321</xdr:rowOff>
    </xdr:to>
    <xdr:cxnSp macro="">
      <xdr:nvCxnSpPr>
        <xdr:cNvPr id="176" name="直線コネクタ 175"/>
        <xdr:cNvCxnSpPr/>
      </xdr:nvCxnSpPr>
      <xdr:spPr>
        <a:xfrm flipV="1">
          <a:off x="3797300" y="13182885"/>
          <a:ext cx="8382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124521</xdr:rowOff>
    </xdr:from>
    <xdr:to>
      <xdr:col>19</xdr:col>
      <xdr:colOff>177800</xdr:colOff>
      <xdr:row>77</xdr:row>
      <xdr:rowOff>27321</xdr:rowOff>
    </xdr:to>
    <xdr:cxnSp macro="">
      <xdr:nvCxnSpPr>
        <xdr:cNvPr id="179" name="直線コネクタ 178"/>
        <xdr:cNvCxnSpPr/>
      </xdr:nvCxnSpPr>
      <xdr:spPr>
        <a:xfrm>
          <a:off x="2908300" y="13154721"/>
          <a:ext cx="889000" cy="7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124521</xdr:rowOff>
    </xdr:from>
    <xdr:to>
      <xdr:col>15</xdr:col>
      <xdr:colOff>50800</xdr:colOff>
      <xdr:row>76</xdr:row>
      <xdr:rowOff>147655</xdr:rowOff>
    </xdr:to>
    <xdr:cxnSp macro="">
      <xdr:nvCxnSpPr>
        <xdr:cNvPr id="182" name="直線コネクタ 181"/>
        <xdr:cNvCxnSpPr/>
      </xdr:nvCxnSpPr>
      <xdr:spPr>
        <a:xfrm flipV="1">
          <a:off x="2019300" y="13154721"/>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147655</xdr:rowOff>
    </xdr:from>
    <xdr:to>
      <xdr:col>10</xdr:col>
      <xdr:colOff>114300</xdr:colOff>
      <xdr:row>76</xdr:row>
      <xdr:rowOff>156983</xdr:rowOff>
    </xdr:to>
    <xdr:cxnSp macro="">
      <xdr:nvCxnSpPr>
        <xdr:cNvPr id="185" name="直線コネクタ 184"/>
        <xdr:cNvCxnSpPr/>
      </xdr:nvCxnSpPr>
      <xdr:spPr>
        <a:xfrm flipV="1">
          <a:off x="1130300" y="13177855"/>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101885</xdr:rowOff>
    </xdr:from>
    <xdr:to>
      <xdr:col>24</xdr:col>
      <xdr:colOff>114300</xdr:colOff>
      <xdr:row>77</xdr:row>
      <xdr:rowOff>32035</xdr:rowOff>
    </xdr:to>
    <xdr:sp macro="" textlink="">
      <xdr:nvSpPr>
        <xdr:cNvPr id="195" name="楕円 194"/>
        <xdr:cNvSpPr/>
      </xdr:nvSpPr>
      <xdr:spPr>
        <a:xfrm>
          <a:off x="4584700" y="131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80312</xdr:rowOff>
    </xdr:from>
    <xdr:ext cx="469744" cy="259045"/>
    <xdr:sp macro="" textlink="">
      <xdr:nvSpPr>
        <xdr:cNvPr id="196" name="維持補修費該当値テキスト"/>
        <xdr:cNvSpPr txBox="1"/>
      </xdr:nvSpPr>
      <xdr:spPr>
        <a:xfrm>
          <a:off x="4686300" y="131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147971</xdr:rowOff>
    </xdr:from>
    <xdr:to>
      <xdr:col>20</xdr:col>
      <xdr:colOff>38100</xdr:colOff>
      <xdr:row>77</xdr:row>
      <xdr:rowOff>78121</xdr:rowOff>
    </xdr:to>
    <xdr:sp macro="" textlink="">
      <xdr:nvSpPr>
        <xdr:cNvPr id="197" name="楕円 196"/>
        <xdr:cNvSpPr/>
      </xdr:nvSpPr>
      <xdr:spPr>
        <a:xfrm>
          <a:off x="3746500" y="131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69248</xdr:rowOff>
    </xdr:from>
    <xdr:ext cx="469744" cy="259045"/>
    <xdr:sp macro="" textlink="">
      <xdr:nvSpPr>
        <xdr:cNvPr id="198" name="テキスト ボックス 197"/>
        <xdr:cNvSpPr txBox="1"/>
      </xdr:nvSpPr>
      <xdr:spPr>
        <a:xfrm>
          <a:off x="3562428" y="132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73721</xdr:rowOff>
    </xdr:from>
    <xdr:to>
      <xdr:col>15</xdr:col>
      <xdr:colOff>101600</xdr:colOff>
      <xdr:row>77</xdr:row>
      <xdr:rowOff>3871</xdr:rowOff>
    </xdr:to>
    <xdr:sp macro="" textlink="">
      <xdr:nvSpPr>
        <xdr:cNvPr id="199" name="楕円 198"/>
        <xdr:cNvSpPr/>
      </xdr:nvSpPr>
      <xdr:spPr>
        <a:xfrm>
          <a:off x="2857500" y="131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166448</xdr:rowOff>
    </xdr:from>
    <xdr:ext cx="469744" cy="259045"/>
    <xdr:sp macro="" textlink="">
      <xdr:nvSpPr>
        <xdr:cNvPr id="200" name="テキスト ボックス 199"/>
        <xdr:cNvSpPr txBox="1"/>
      </xdr:nvSpPr>
      <xdr:spPr>
        <a:xfrm>
          <a:off x="2673428" y="1319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96855</xdr:rowOff>
    </xdr:from>
    <xdr:to>
      <xdr:col>10</xdr:col>
      <xdr:colOff>165100</xdr:colOff>
      <xdr:row>77</xdr:row>
      <xdr:rowOff>27005</xdr:rowOff>
    </xdr:to>
    <xdr:sp macro="" textlink="">
      <xdr:nvSpPr>
        <xdr:cNvPr id="201" name="楕円 200"/>
        <xdr:cNvSpPr/>
      </xdr:nvSpPr>
      <xdr:spPr>
        <a:xfrm>
          <a:off x="1968500" y="131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18132</xdr:rowOff>
    </xdr:from>
    <xdr:ext cx="469744" cy="259045"/>
    <xdr:sp macro="" textlink="">
      <xdr:nvSpPr>
        <xdr:cNvPr id="202" name="テキスト ボックス 201"/>
        <xdr:cNvSpPr txBox="1"/>
      </xdr:nvSpPr>
      <xdr:spPr>
        <a:xfrm>
          <a:off x="1784428" y="1321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106183</xdr:rowOff>
    </xdr:from>
    <xdr:to>
      <xdr:col>6</xdr:col>
      <xdr:colOff>38100</xdr:colOff>
      <xdr:row>77</xdr:row>
      <xdr:rowOff>36333</xdr:rowOff>
    </xdr:to>
    <xdr:sp macro="" textlink="">
      <xdr:nvSpPr>
        <xdr:cNvPr id="203" name="楕円 202"/>
        <xdr:cNvSpPr/>
      </xdr:nvSpPr>
      <xdr:spPr>
        <a:xfrm>
          <a:off x="1079500" y="131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27460</xdr:rowOff>
    </xdr:from>
    <xdr:ext cx="469744" cy="259045"/>
    <xdr:sp macro="" textlink="">
      <xdr:nvSpPr>
        <xdr:cNvPr id="204" name="テキスト ボックス 203"/>
        <xdr:cNvSpPr txBox="1"/>
      </xdr:nvSpPr>
      <xdr:spPr>
        <a:xfrm>
          <a:off x="895428" y="1322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110037</xdr:rowOff>
    </xdr:from>
    <xdr:to>
      <xdr:col>24</xdr:col>
      <xdr:colOff>63500</xdr:colOff>
      <xdr:row>94</xdr:row>
      <xdr:rowOff>98454</xdr:rowOff>
    </xdr:to>
    <xdr:cxnSp macro="">
      <xdr:nvCxnSpPr>
        <xdr:cNvPr id="236" name="直線コネクタ 235"/>
        <xdr:cNvCxnSpPr/>
      </xdr:nvCxnSpPr>
      <xdr:spPr>
        <a:xfrm flipV="1">
          <a:off x="3797300" y="16054887"/>
          <a:ext cx="838200" cy="1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124461</xdr:rowOff>
    </xdr:from>
    <xdr:to>
      <xdr:col>19</xdr:col>
      <xdr:colOff>177800</xdr:colOff>
      <xdr:row>94</xdr:row>
      <xdr:rowOff>98454</xdr:rowOff>
    </xdr:to>
    <xdr:cxnSp macro="">
      <xdr:nvCxnSpPr>
        <xdr:cNvPr id="239" name="直線コネクタ 238"/>
        <xdr:cNvCxnSpPr/>
      </xdr:nvCxnSpPr>
      <xdr:spPr>
        <a:xfrm>
          <a:off x="2908300" y="16069311"/>
          <a:ext cx="889000" cy="14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124461</xdr:rowOff>
    </xdr:from>
    <xdr:to>
      <xdr:col>15</xdr:col>
      <xdr:colOff>50800</xdr:colOff>
      <xdr:row>95</xdr:row>
      <xdr:rowOff>61202</xdr:rowOff>
    </xdr:to>
    <xdr:cxnSp macro="">
      <xdr:nvCxnSpPr>
        <xdr:cNvPr id="242" name="直線コネクタ 241"/>
        <xdr:cNvCxnSpPr/>
      </xdr:nvCxnSpPr>
      <xdr:spPr>
        <a:xfrm flipV="1">
          <a:off x="2019300" y="16069311"/>
          <a:ext cx="889000" cy="27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49642</xdr:rowOff>
    </xdr:from>
    <xdr:to>
      <xdr:col>10</xdr:col>
      <xdr:colOff>114300</xdr:colOff>
      <xdr:row>95</xdr:row>
      <xdr:rowOff>61202</xdr:rowOff>
    </xdr:to>
    <xdr:cxnSp macro="">
      <xdr:nvCxnSpPr>
        <xdr:cNvPr id="245" name="直線コネクタ 244"/>
        <xdr:cNvCxnSpPr/>
      </xdr:nvCxnSpPr>
      <xdr:spPr>
        <a:xfrm>
          <a:off x="1130300" y="16337392"/>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59237</xdr:rowOff>
    </xdr:from>
    <xdr:to>
      <xdr:col>24</xdr:col>
      <xdr:colOff>114300</xdr:colOff>
      <xdr:row>93</xdr:row>
      <xdr:rowOff>160837</xdr:rowOff>
    </xdr:to>
    <xdr:sp macro="" textlink="">
      <xdr:nvSpPr>
        <xdr:cNvPr id="255" name="楕円 254"/>
        <xdr:cNvSpPr/>
      </xdr:nvSpPr>
      <xdr:spPr>
        <a:xfrm>
          <a:off x="4584700" y="160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82114</xdr:rowOff>
    </xdr:from>
    <xdr:ext cx="599010" cy="259045"/>
    <xdr:sp macro="" textlink="">
      <xdr:nvSpPr>
        <xdr:cNvPr id="256" name="扶助費該当値テキスト"/>
        <xdr:cNvSpPr txBox="1"/>
      </xdr:nvSpPr>
      <xdr:spPr>
        <a:xfrm>
          <a:off x="4686300" y="1585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47654</xdr:rowOff>
    </xdr:from>
    <xdr:to>
      <xdr:col>20</xdr:col>
      <xdr:colOff>38100</xdr:colOff>
      <xdr:row>94</xdr:row>
      <xdr:rowOff>149254</xdr:rowOff>
    </xdr:to>
    <xdr:sp macro="" textlink="">
      <xdr:nvSpPr>
        <xdr:cNvPr id="257" name="楕円 256"/>
        <xdr:cNvSpPr/>
      </xdr:nvSpPr>
      <xdr:spPr>
        <a:xfrm>
          <a:off x="3746500" y="161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165781</xdr:rowOff>
    </xdr:from>
    <xdr:ext cx="599010" cy="259045"/>
    <xdr:sp macro="" textlink="">
      <xdr:nvSpPr>
        <xdr:cNvPr id="258" name="テキスト ボックス 257"/>
        <xdr:cNvSpPr txBox="1"/>
      </xdr:nvSpPr>
      <xdr:spPr>
        <a:xfrm>
          <a:off x="3497795" y="1593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73661</xdr:rowOff>
    </xdr:from>
    <xdr:to>
      <xdr:col>15</xdr:col>
      <xdr:colOff>101600</xdr:colOff>
      <xdr:row>94</xdr:row>
      <xdr:rowOff>3811</xdr:rowOff>
    </xdr:to>
    <xdr:sp macro="" textlink="">
      <xdr:nvSpPr>
        <xdr:cNvPr id="259" name="楕円 258"/>
        <xdr:cNvSpPr/>
      </xdr:nvSpPr>
      <xdr:spPr>
        <a:xfrm>
          <a:off x="2857500" y="160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20338</xdr:rowOff>
    </xdr:from>
    <xdr:ext cx="599010" cy="259045"/>
    <xdr:sp macro="" textlink="">
      <xdr:nvSpPr>
        <xdr:cNvPr id="260" name="テキスト ボックス 259"/>
        <xdr:cNvSpPr txBox="1"/>
      </xdr:nvSpPr>
      <xdr:spPr>
        <a:xfrm>
          <a:off x="2608795" y="1579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10402</xdr:rowOff>
    </xdr:from>
    <xdr:to>
      <xdr:col>10</xdr:col>
      <xdr:colOff>165100</xdr:colOff>
      <xdr:row>95</xdr:row>
      <xdr:rowOff>112002</xdr:rowOff>
    </xdr:to>
    <xdr:sp macro="" textlink="">
      <xdr:nvSpPr>
        <xdr:cNvPr id="261" name="楕円 260"/>
        <xdr:cNvSpPr/>
      </xdr:nvSpPr>
      <xdr:spPr>
        <a:xfrm>
          <a:off x="1968500" y="162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128529</xdr:rowOff>
    </xdr:from>
    <xdr:ext cx="599010" cy="259045"/>
    <xdr:sp macro="" textlink="">
      <xdr:nvSpPr>
        <xdr:cNvPr id="262" name="テキスト ボックス 261"/>
        <xdr:cNvSpPr txBox="1"/>
      </xdr:nvSpPr>
      <xdr:spPr>
        <a:xfrm>
          <a:off x="1719795" y="1607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170292</xdr:rowOff>
    </xdr:from>
    <xdr:to>
      <xdr:col>6</xdr:col>
      <xdr:colOff>38100</xdr:colOff>
      <xdr:row>95</xdr:row>
      <xdr:rowOff>100442</xdr:rowOff>
    </xdr:to>
    <xdr:sp macro="" textlink="">
      <xdr:nvSpPr>
        <xdr:cNvPr id="263" name="楕円 262"/>
        <xdr:cNvSpPr/>
      </xdr:nvSpPr>
      <xdr:spPr>
        <a:xfrm>
          <a:off x="1079500" y="162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116969</xdr:rowOff>
    </xdr:from>
    <xdr:ext cx="599010" cy="259045"/>
    <xdr:sp macro="" textlink="">
      <xdr:nvSpPr>
        <xdr:cNvPr id="264" name="テキスト ボックス 263"/>
        <xdr:cNvSpPr txBox="1"/>
      </xdr:nvSpPr>
      <xdr:spPr>
        <a:xfrm>
          <a:off x="830795" y="1606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38583</xdr:rowOff>
    </xdr:from>
    <xdr:to>
      <xdr:col>55</xdr:col>
      <xdr:colOff>0</xdr:colOff>
      <xdr:row>37</xdr:row>
      <xdr:rowOff>23256</xdr:rowOff>
    </xdr:to>
    <xdr:cxnSp macro="">
      <xdr:nvCxnSpPr>
        <xdr:cNvPr id="295" name="直線コネクタ 294"/>
        <xdr:cNvCxnSpPr/>
      </xdr:nvCxnSpPr>
      <xdr:spPr>
        <a:xfrm>
          <a:off x="9639300" y="6210783"/>
          <a:ext cx="838200" cy="15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38583</xdr:rowOff>
    </xdr:from>
    <xdr:to>
      <xdr:col>50</xdr:col>
      <xdr:colOff>114300</xdr:colOff>
      <xdr:row>37</xdr:row>
      <xdr:rowOff>33042</xdr:rowOff>
    </xdr:to>
    <xdr:cxnSp macro="">
      <xdr:nvCxnSpPr>
        <xdr:cNvPr id="298" name="直線コネクタ 297"/>
        <xdr:cNvCxnSpPr/>
      </xdr:nvCxnSpPr>
      <xdr:spPr>
        <a:xfrm flipV="1">
          <a:off x="8750300" y="6210783"/>
          <a:ext cx="889000" cy="16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138514</xdr:rowOff>
    </xdr:from>
    <xdr:to>
      <xdr:col>45</xdr:col>
      <xdr:colOff>177800</xdr:colOff>
      <xdr:row>37</xdr:row>
      <xdr:rowOff>33042</xdr:rowOff>
    </xdr:to>
    <xdr:cxnSp macro="">
      <xdr:nvCxnSpPr>
        <xdr:cNvPr id="301" name="直線コネクタ 300"/>
        <xdr:cNvCxnSpPr/>
      </xdr:nvCxnSpPr>
      <xdr:spPr>
        <a:xfrm>
          <a:off x="7861300" y="5282014"/>
          <a:ext cx="889000" cy="109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138514</xdr:rowOff>
    </xdr:from>
    <xdr:to>
      <xdr:col>41</xdr:col>
      <xdr:colOff>50800</xdr:colOff>
      <xdr:row>37</xdr:row>
      <xdr:rowOff>107816</xdr:rowOff>
    </xdr:to>
    <xdr:cxnSp macro="">
      <xdr:nvCxnSpPr>
        <xdr:cNvPr id="304" name="直線コネクタ 303"/>
        <xdr:cNvCxnSpPr/>
      </xdr:nvCxnSpPr>
      <xdr:spPr>
        <a:xfrm flipV="1">
          <a:off x="6972300" y="5282014"/>
          <a:ext cx="889000" cy="11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143906</xdr:rowOff>
    </xdr:from>
    <xdr:to>
      <xdr:col>55</xdr:col>
      <xdr:colOff>50800</xdr:colOff>
      <xdr:row>37</xdr:row>
      <xdr:rowOff>74056</xdr:rowOff>
    </xdr:to>
    <xdr:sp macro="" textlink="">
      <xdr:nvSpPr>
        <xdr:cNvPr id="314" name="楕円 313"/>
        <xdr:cNvSpPr/>
      </xdr:nvSpPr>
      <xdr:spPr>
        <a:xfrm>
          <a:off x="10426700" y="63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122333</xdr:rowOff>
    </xdr:from>
    <xdr:ext cx="534377" cy="259045"/>
    <xdr:sp macro="" textlink="">
      <xdr:nvSpPr>
        <xdr:cNvPr id="315" name="補助費等該当値テキスト"/>
        <xdr:cNvSpPr txBox="1"/>
      </xdr:nvSpPr>
      <xdr:spPr>
        <a:xfrm>
          <a:off x="10528300" y="629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159233</xdr:rowOff>
    </xdr:from>
    <xdr:to>
      <xdr:col>50</xdr:col>
      <xdr:colOff>165100</xdr:colOff>
      <xdr:row>36</xdr:row>
      <xdr:rowOff>89383</xdr:rowOff>
    </xdr:to>
    <xdr:sp macro="" textlink="">
      <xdr:nvSpPr>
        <xdr:cNvPr id="316" name="楕円 315"/>
        <xdr:cNvSpPr/>
      </xdr:nvSpPr>
      <xdr:spPr>
        <a:xfrm>
          <a:off x="9588500" y="61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105910</xdr:rowOff>
    </xdr:from>
    <xdr:ext cx="534377" cy="259045"/>
    <xdr:sp macro="" textlink="">
      <xdr:nvSpPr>
        <xdr:cNvPr id="317" name="テキスト ボックス 316"/>
        <xdr:cNvSpPr txBox="1"/>
      </xdr:nvSpPr>
      <xdr:spPr>
        <a:xfrm>
          <a:off x="9372111" y="59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153692</xdr:rowOff>
    </xdr:from>
    <xdr:to>
      <xdr:col>46</xdr:col>
      <xdr:colOff>38100</xdr:colOff>
      <xdr:row>37</xdr:row>
      <xdr:rowOff>83842</xdr:rowOff>
    </xdr:to>
    <xdr:sp macro="" textlink="">
      <xdr:nvSpPr>
        <xdr:cNvPr id="318" name="楕円 317"/>
        <xdr:cNvSpPr/>
      </xdr:nvSpPr>
      <xdr:spPr>
        <a:xfrm>
          <a:off x="8699500" y="63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74969</xdr:rowOff>
    </xdr:from>
    <xdr:ext cx="534377" cy="259045"/>
    <xdr:sp macro="" textlink="">
      <xdr:nvSpPr>
        <xdr:cNvPr id="319" name="テキスト ボックス 318"/>
        <xdr:cNvSpPr txBox="1"/>
      </xdr:nvSpPr>
      <xdr:spPr>
        <a:xfrm>
          <a:off x="8483111" y="641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87714</xdr:rowOff>
    </xdr:from>
    <xdr:to>
      <xdr:col>41</xdr:col>
      <xdr:colOff>101600</xdr:colOff>
      <xdr:row>31</xdr:row>
      <xdr:rowOff>17864</xdr:rowOff>
    </xdr:to>
    <xdr:sp macro="" textlink="">
      <xdr:nvSpPr>
        <xdr:cNvPr id="320" name="楕円 319"/>
        <xdr:cNvSpPr/>
      </xdr:nvSpPr>
      <xdr:spPr>
        <a:xfrm>
          <a:off x="7810500" y="52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8991</xdr:rowOff>
    </xdr:from>
    <xdr:ext cx="599010" cy="259045"/>
    <xdr:sp macro="" textlink="">
      <xdr:nvSpPr>
        <xdr:cNvPr id="321" name="テキスト ボックス 320"/>
        <xdr:cNvSpPr txBox="1"/>
      </xdr:nvSpPr>
      <xdr:spPr>
        <a:xfrm>
          <a:off x="7561795" y="532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57016</xdr:rowOff>
    </xdr:from>
    <xdr:to>
      <xdr:col>36</xdr:col>
      <xdr:colOff>165100</xdr:colOff>
      <xdr:row>37</xdr:row>
      <xdr:rowOff>158616</xdr:rowOff>
    </xdr:to>
    <xdr:sp macro="" textlink="">
      <xdr:nvSpPr>
        <xdr:cNvPr id="322" name="楕円 321"/>
        <xdr:cNvSpPr/>
      </xdr:nvSpPr>
      <xdr:spPr>
        <a:xfrm>
          <a:off x="6921500" y="64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149743</xdr:rowOff>
    </xdr:from>
    <xdr:ext cx="534377" cy="259045"/>
    <xdr:sp macro="" textlink="">
      <xdr:nvSpPr>
        <xdr:cNvPr id="323" name="テキスト ボックス 322"/>
        <xdr:cNvSpPr txBox="1"/>
      </xdr:nvSpPr>
      <xdr:spPr>
        <a:xfrm>
          <a:off x="6705111" y="64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99238</xdr:rowOff>
    </xdr:from>
    <xdr:to>
      <xdr:col>55</xdr:col>
      <xdr:colOff>0</xdr:colOff>
      <xdr:row>57</xdr:row>
      <xdr:rowOff>66940</xdr:rowOff>
    </xdr:to>
    <xdr:cxnSp macro="">
      <xdr:nvCxnSpPr>
        <xdr:cNvPr id="355" name="直線コネクタ 354"/>
        <xdr:cNvCxnSpPr/>
      </xdr:nvCxnSpPr>
      <xdr:spPr>
        <a:xfrm>
          <a:off x="9639300" y="9700438"/>
          <a:ext cx="838200" cy="1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99238</xdr:rowOff>
    </xdr:from>
    <xdr:to>
      <xdr:col>50</xdr:col>
      <xdr:colOff>114300</xdr:colOff>
      <xdr:row>57</xdr:row>
      <xdr:rowOff>6786</xdr:rowOff>
    </xdr:to>
    <xdr:cxnSp macro="">
      <xdr:nvCxnSpPr>
        <xdr:cNvPr id="358" name="直線コネクタ 357"/>
        <xdr:cNvCxnSpPr/>
      </xdr:nvCxnSpPr>
      <xdr:spPr>
        <a:xfrm flipV="1">
          <a:off x="8750300" y="9700438"/>
          <a:ext cx="889000" cy="7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137088</xdr:rowOff>
    </xdr:from>
    <xdr:to>
      <xdr:col>45</xdr:col>
      <xdr:colOff>177800</xdr:colOff>
      <xdr:row>57</xdr:row>
      <xdr:rowOff>6786</xdr:rowOff>
    </xdr:to>
    <xdr:cxnSp macro="">
      <xdr:nvCxnSpPr>
        <xdr:cNvPr id="361" name="直線コネクタ 360"/>
        <xdr:cNvCxnSpPr/>
      </xdr:nvCxnSpPr>
      <xdr:spPr>
        <a:xfrm>
          <a:off x="7861300" y="97382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167785</xdr:rowOff>
    </xdr:from>
    <xdr:to>
      <xdr:col>41</xdr:col>
      <xdr:colOff>50800</xdr:colOff>
      <xdr:row>56</xdr:row>
      <xdr:rowOff>137088</xdr:rowOff>
    </xdr:to>
    <xdr:cxnSp macro="">
      <xdr:nvCxnSpPr>
        <xdr:cNvPr id="364" name="直線コネクタ 363"/>
        <xdr:cNvCxnSpPr/>
      </xdr:nvCxnSpPr>
      <xdr:spPr>
        <a:xfrm>
          <a:off x="6972300" y="9254635"/>
          <a:ext cx="889000" cy="48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16140</xdr:rowOff>
    </xdr:from>
    <xdr:to>
      <xdr:col>55</xdr:col>
      <xdr:colOff>50800</xdr:colOff>
      <xdr:row>57</xdr:row>
      <xdr:rowOff>117740</xdr:rowOff>
    </xdr:to>
    <xdr:sp macro="" textlink="">
      <xdr:nvSpPr>
        <xdr:cNvPr id="374" name="楕円 373"/>
        <xdr:cNvSpPr/>
      </xdr:nvSpPr>
      <xdr:spPr>
        <a:xfrm>
          <a:off x="10426700" y="978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166017</xdr:rowOff>
    </xdr:from>
    <xdr:ext cx="534377" cy="259045"/>
    <xdr:sp macro="" textlink="">
      <xdr:nvSpPr>
        <xdr:cNvPr id="375" name="普通建設事業費該当値テキスト"/>
        <xdr:cNvSpPr txBox="1"/>
      </xdr:nvSpPr>
      <xdr:spPr>
        <a:xfrm>
          <a:off x="10528300" y="976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48438</xdr:rowOff>
    </xdr:from>
    <xdr:to>
      <xdr:col>50</xdr:col>
      <xdr:colOff>165100</xdr:colOff>
      <xdr:row>56</xdr:row>
      <xdr:rowOff>150038</xdr:rowOff>
    </xdr:to>
    <xdr:sp macro="" textlink="">
      <xdr:nvSpPr>
        <xdr:cNvPr id="376" name="楕円 375"/>
        <xdr:cNvSpPr/>
      </xdr:nvSpPr>
      <xdr:spPr>
        <a:xfrm>
          <a:off x="9588500" y="96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166565</xdr:rowOff>
    </xdr:from>
    <xdr:ext cx="534377" cy="259045"/>
    <xdr:sp macro="" textlink="">
      <xdr:nvSpPr>
        <xdr:cNvPr id="377" name="テキスト ボックス 376"/>
        <xdr:cNvSpPr txBox="1"/>
      </xdr:nvSpPr>
      <xdr:spPr>
        <a:xfrm>
          <a:off x="9372111" y="94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127436</xdr:rowOff>
    </xdr:from>
    <xdr:to>
      <xdr:col>46</xdr:col>
      <xdr:colOff>38100</xdr:colOff>
      <xdr:row>57</xdr:row>
      <xdr:rowOff>57586</xdr:rowOff>
    </xdr:to>
    <xdr:sp macro="" textlink="">
      <xdr:nvSpPr>
        <xdr:cNvPr id="378" name="楕円 377"/>
        <xdr:cNvSpPr/>
      </xdr:nvSpPr>
      <xdr:spPr>
        <a:xfrm>
          <a:off x="8699500" y="97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48713</xdr:rowOff>
    </xdr:from>
    <xdr:ext cx="534377" cy="259045"/>
    <xdr:sp macro="" textlink="">
      <xdr:nvSpPr>
        <xdr:cNvPr id="379" name="テキスト ボックス 378"/>
        <xdr:cNvSpPr txBox="1"/>
      </xdr:nvSpPr>
      <xdr:spPr>
        <a:xfrm>
          <a:off x="8483111" y="982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86288</xdr:rowOff>
    </xdr:from>
    <xdr:to>
      <xdr:col>41</xdr:col>
      <xdr:colOff>101600</xdr:colOff>
      <xdr:row>57</xdr:row>
      <xdr:rowOff>16438</xdr:rowOff>
    </xdr:to>
    <xdr:sp macro="" textlink="">
      <xdr:nvSpPr>
        <xdr:cNvPr id="380" name="楕円 379"/>
        <xdr:cNvSpPr/>
      </xdr:nvSpPr>
      <xdr:spPr>
        <a:xfrm>
          <a:off x="7810500" y="96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7565</xdr:rowOff>
    </xdr:from>
    <xdr:ext cx="534377" cy="259045"/>
    <xdr:sp macro="" textlink="">
      <xdr:nvSpPr>
        <xdr:cNvPr id="381" name="テキスト ボックス 380"/>
        <xdr:cNvSpPr txBox="1"/>
      </xdr:nvSpPr>
      <xdr:spPr>
        <a:xfrm>
          <a:off x="7594111" y="97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116985</xdr:rowOff>
    </xdr:from>
    <xdr:to>
      <xdr:col>36</xdr:col>
      <xdr:colOff>165100</xdr:colOff>
      <xdr:row>54</xdr:row>
      <xdr:rowOff>47135</xdr:rowOff>
    </xdr:to>
    <xdr:sp macro="" textlink="">
      <xdr:nvSpPr>
        <xdr:cNvPr id="382" name="楕円 381"/>
        <xdr:cNvSpPr/>
      </xdr:nvSpPr>
      <xdr:spPr>
        <a:xfrm>
          <a:off x="6921500" y="92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63662</xdr:rowOff>
    </xdr:from>
    <xdr:ext cx="534377" cy="259045"/>
    <xdr:sp macro="" textlink="">
      <xdr:nvSpPr>
        <xdr:cNvPr id="383" name="テキスト ボックス 382"/>
        <xdr:cNvSpPr txBox="1"/>
      </xdr:nvSpPr>
      <xdr:spPr>
        <a:xfrm>
          <a:off x="6705111" y="897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37058</xdr:rowOff>
    </xdr:from>
    <xdr:to>
      <xdr:col>55</xdr:col>
      <xdr:colOff>0</xdr:colOff>
      <xdr:row>77</xdr:row>
      <xdr:rowOff>115446</xdr:rowOff>
    </xdr:to>
    <xdr:cxnSp macro="">
      <xdr:nvCxnSpPr>
        <xdr:cNvPr id="410" name="直線コネクタ 409"/>
        <xdr:cNvCxnSpPr/>
      </xdr:nvCxnSpPr>
      <xdr:spPr>
        <a:xfrm flipV="1">
          <a:off x="9639300" y="13238708"/>
          <a:ext cx="838200" cy="7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66594</xdr:rowOff>
    </xdr:from>
    <xdr:to>
      <xdr:col>50</xdr:col>
      <xdr:colOff>114300</xdr:colOff>
      <xdr:row>77</xdr:row>
      <xdr:rowOff>115446</xdr:rowOff>
    </xdr:to>
    <xdr:cxnSp macro="">
      <xdr:nvCxnSpPr>
        <xdr:cNvPr id="413" name="直線コネクタ 412"/>
        <xdr:cNvCxnSpPr/>
      </xdr:nvCxnSpPr>
      <xdr:spPr>
        <a:xfrm>
          <a:off x="8750300" y="13268244"/>
          <a:ext cx="889000" cy="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158993</xdr:rowOff>
    </xdr:from>
    <xdr:to>
      <xdr:col>45</xdr:col>
      <xdr:colOff>177800</xdr:colOff>
      <xdr:row>77</xdr:row>
      <xdr:rowOff>66594</xdr:rowOff>
    </xdr:to>
    <xdr:cxnSp macro="">
      <xdr:nvCxnSpPr>
        <xdr:cNvPr id="416" name="直線コネクタ 415"/>
        <xdr:cNvCxnSpPr/>
      </xdr:nvCxnSpPr>
      <xdr:spPr>
        <a:xfrm>
          <a:off x="7861300" y="13189193"/>
          <a:ext cx="889000" cy="7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158993</xdr:rowOff>
    </xdr:from>
    <xdr:to>
      <xdr:col>41</xdr:col>
      <xdr:colOff>50800</xdr:colOff>
      <xdr:row>77</xdr:row>
      <xdr:rowOff>90779</xdr:rowOff>
    </xdr:to>
    <xdr:cxnSp macro="">
      <xdr:nvCxnSpPr>
        <xdr:cNvPr id="419" name="直線コネクタ 418"/>
        <xdr:cNvCxnSpPr/>
      </xdr:nvCxnSpPr>
      <xdr:spPr>
        <a:xfrm flipV="1">
          <a:off x="6972300" y="13189193"/>
          <a:ext cx="889000" cy="10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157708</xdr:rowOff>
    </xdr:from>
    <xdr:to>
      <xdr:col>55</xdr:col>
      <xdr:colOff>50800</xdr:colOff>
      <xdr:row>77</xdr:row>
      <xdr:rowOff>87858</xdr:rowOff>
    </xdr:to>
    <xdr:sp macro="" textlink="">
      <xdr:nvSpPr>
        <xdr:cNvPr id="429" name="楕円 428"/>
        <xdr:cNvSpPr/>
      </xdr:nvSpPr>
      <xdr:spPr>
        <a:xfrm>
          <a:off x="10426700" y="131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9135</xdr:rowOff>
    </xdr:from>
    <xdr:ext cx="534377" cy="259045"/>
    <xdr:sp macro="" textlink="">
      <xdr:nvSpPr>
        <xdr:cNvPr id="430" name="普通建設事業費 （ うち新規整備　）該当値テキスト"/>
        <xdr:cNvSpPr txBox="1"/>
      </xdr:nvSpPr>
      <xdr:spPr>
        <a:xfrm>
          <a:off x="10528300" y="130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64646</xdr:rowOff>
    </xdr:from>
    <xdr:to>
      <xdr:col>50</xdr:col>
      <xdr:colOff>165100</xdr:colOff>
      <xdr:row>77</xdr:row>
      <xdr:rowOff>166246</xdr:rowOff>
    </xdr:to>
    <xdr:sp macro="" textlink="">
      <xdr:nvSpPr>
        <xdr:cNvPr id="431" name="楕円 430"/>
        <xdr:cNvSpPr/>
      </xdr:nvSpPr>
      <xdr:spPr>
        <a:xfrm>
          <a:off x="9588500" y="132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157373</xdr:rowOff>
    </xdr:from>
    <xdr:ext cx="469744" cy="259045"/>
    <xdr:sp macro="" textlink="">
      <xdr:nvSpPr>
        <xdr:cNvPr id="432" name="テキスト ボックス 431"/>
        <xdr:cNvSpPr txBox="1"/>
      </xdr:nvSpPr>
      <xdr:spPr>
        <a:xfrm>
          <a:off x="9404428" y="133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15794</xdr:rowOff>
    </xdr:from>
    <xdr:to>
      <xdr:col>46</xdr:col>
      <xdr:colOff>38100</xdr:colOff>
      <xdr:row>77</xdr:row>
      <xdr:rowOff>117394</xdr:rowOff>
    </xdr:to>
    <xdr:sp macro="" textlink="">
      <xdr:nvSpPr>
        <xdr:cNvPr id="433" name="楕円 432"/>
        <xdr:cNvSpPr/>
      </xdr:nvSpPr>
      <xdr:spPr>
        <a:xfrm>
          <a:off x="8699500" y="132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108521</xdr:rowOff>
    </xdr:from>
    <xdr:ext cx="534377" cy="259045"/>
    <xdr:sp macro="" textlink="">
      <xdr:nvSpPr>
        <xdr:cNvPr id="434" name="テキスト ボックス 433"/>
        <xdr:cNvSpPr txBox="1"/>
      </xdr:nvSpPr>
      <xdr:spPr>
        <a:xfrm>
          <a:off x="8483111" y="133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108193</xdr:rowOff>
    </xdr:from>
    <xdr:to>
      <xdr:col>41</xdr:col>
      <xdr:colOff>101600</xdr:colOff>
      <xdr:row>77</xdr:row>
      <xdr:rowOff>38343</xdr:rowOff>
    </xdr:to>
    <xdr:sp macro="" textlink="">
      <xdr:nvSpPr>
        <xdr:cNvPr id="435" name="楕円 434"/>
        <xdr:cNvSpPr/>
      </xdr:nvSpPr>
      <xdr:spPr>
        <a:xfrm>
          <a:off x="7810500" y="131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54871</xdr:rowOff>
    </xdr:from>
    <xdr:ext cx="534377" cy="259045"/>
    <xdr:sp macro="" textlink="">
      <xdr:nvSpPr>
        <xdr:cNvPr id="436" name="テキスト ボックス 435"/>
        <xdr:cNvSpPr txBox="1"/>
      </xdr:nvSpPr>
      <xdr:spPr>
        <a:xfrm>
          <a:off x="7594111" y="129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39979</xdr:rowOff>
    </xdr:from>
    <xdr:to>
      <xdr:col>36</xdr:col>
      <xdr:colOff>165100</xdr:colOff>
      <xdr:row>77</xdr:row>
      <xdr:rowOff>141579</xdr:rowOff>
    </xdr:to>
    <xdr:sp macro="" textlink="">
      <xdr:nvSpPr>
        <xdr:cNvPr id="437" name="楕円 436"/>
        <xdr:cNvSpPr/>
      </xdr:nvSpPr>
      <xdr:spPr>
        <a:xfrm>
          <a:off x="6921500" y="132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132706</xdr:rowOff>
    </xdr:from>
    <xdr:ext cx="469744" cy="259045"/>
    <xdr:sp macro="" textlink="">
      <xdr:nvSpPr>
        <xdr:cNvPr id="438" name="テキスト ボックス 437"/>
        <xdr:cNvSpPr txBox="1"/>
      </xdr:nvSpPr>
      <xdr:spPr>
        <a:xfrm>
          <a:off x="6737428" y="1333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99600</xdr:rowOff>
    </xdr:from>
    <xdr:to>
      <xdr:col>55</xdr:col>
      <xdr:colOff>0</xdr:colOff>
      <xdr:row>96</xdr:row>
      <xdr:rowOff>110382</xdr:rowOff>
    </xdr:to>
    <xdr:cxnSp macro="">
      <xdr:nvCxnSpPr>
        <xdr:cNvPr id="467" name="直線コネクタ 466"/>
        <xdr:cNvCxnSpPr/>
      </xdr:nvCxnSpPr>
      <xdr:spPr>
        <a:xfrm>
          <a:off x="9639300" y="16387350"/>
          <a:ext cx="838200" cy="18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99600</xdr:rowOff>
    </xdr:from>
    <xdr:to>
      <xdr:col>50</xdr:col>
      <xdr:colOff>114300</xdr:colOff>
      <xdr:row>96</xdr:row>
      <xdr:rowOff>61195</xdr:rowOff>
    </xdr:to>
    <xdr:cxnSp macro="">
      <xdr:nvCxnSpPr>
        <xdr:cNvPr id="470" name="直線コネクタ 469"/>
        <xdr:cNvCxnSpPr/>
      </xdr:nvCxnSpPr>
      <xdr:spPr>
        <a:xfrm flipV="1">
          <a:off x="8750300" y="16387350"/>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61195</xdr:rowOff>
    </xdr:from>
    <xdr:to>
      <xdr:col>45</xdr:col>
      <xdr:colOff>177800</xdr:colOff>
      <xdr:row>96</xdr:row>
      <xdr:rowOff>115506</xdr:rowOff>
    </xdr:to>
    <xdr:cxnSp macro="">
      <xdr:nvCxnSpPr>
        <xdr:cNvPr id="473" name="直線コネクタ 472"/>
        <xdr:cNvCxnSpPr/>
      </xdr:nvCxnSpPr>
      <xdr:spPr>
        <a:xfrm flipV="1">
          <a:off x="7861300" y="16520395"/>
          <a:ext cx="889000" cy="5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166008</xdr:rowOff>
    </xdr:from>
    <xdr:to>
      <xdr:col>41</xdr:col>
      <xdr:colOff>50800</xdr:colOff>
      <xdr:row>96</xdr:row>
      <xdr:rowOff>115506</xdr:rowOff>
    </xdr:to>
    <xdr:cxnSp macro="">
      <xdr:nvCxnSpPr>
        <xdr:cNvPr id="476" name="直線コネクタ 475"/>
        <xdr:cNvCxnSpPr/>
      </xdr:nvCxnSpPr>
      <xdr:spPr>
        <a:xfrm>
          <a:off x="6972300" y="15939408"/>
          <a:ext cx="889000" cy="63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59582</xdr:rowOff>
    </xdr:from>
    <xdr:to>
      <xdr:col>55</xdr:col>
      <xdr:colOff>50800</xdr:colOff>
      <xdr:row>96</xdr:row>
      <xdr:rowOff>161182</xdr:rowOff>
    </xdr:to>
    <xdr:sp macro="" textlink="">
      <xdr:nvSpPr>
        <xdr:cNvPr id="486" name="楕円 485"/>
        <xdr:cNvSpPr/>
      </xdr:nvSpPr>
      <xdr:spPr>
        <a:xfrm>
          <a:off x="10426700" y="165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38009</xdr:rowOff>
    </xdr:from>
    <xdr:ext cx="534377" cy="259045"/>
    <xdr:sp macro="" textlink="">
      <xdr:nvSpPr>
        <xdr:cNvPr id="487" name="普通建設事業費 （ うち更新整備　）該当値テキスト"/>
        <xdr:cNvSpPr txBox="1"/>
      </xdr:nvSpPr>
      <xdr:spPr>
        <a:xfrm>
          <a:off x="10528300" y="164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48800</xdr:rowOff>
    </xdr:from>
    <xdr:to>
      <xdr:col>50</xdr:col>
      <xdr:colOff>165100</xdr:colOff>
      <xdr:row>95</xdr:row>
      <xdr:rowOff>150400</xdr:rowOff>
    </xdr:to>
    <xdr:sp macro="" textlink="">
      <xdr:nvSpPr>
        <xdr:cNvPr id="488" name="楕円 487"/>
        <xdr:cNvSpPr/>
      </xdr:nvSpPr>
      <xdr:spPr>
        <a:xfrm>
          <a:off x="9588500" y="163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166927</xdr:rowOff>
    </xdr:from>
    <xdr:ext cx="534377" cy="259045"/>
    <xdr:sp macro="" textlink="">
      <xdr:nvSpPr>
        <xdr:cNvPr id="489" name="テキスト ボックス 488"/>
        <xdr:cNvSpPr txBox="1"/>
      </xdr:nvSpPr>
      <xdr:spPr>
        <a:xfrm>
          <a:off x="9372111" y="1611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10395</xdr:rowOff>
    </xdr:from>
    <xdr:to>
      <xdr:col>46</xdr:col>
      <xdr:colOff>38100</xdr:colOff>
      <xdr:row>96</xdr:row>
      <xdr:rowOff>111995</xdr:rowOff>
    </xdr:to>
    <xdr:sp macro="" textlink="">
      <xdr:nvSpPr>
        <xdr:cNvPr id="490" name="楕円 489"/>
        <xdr:cNvSpPr/>
      </xdr:nvSpPr>
      <xdr:spPr>
        <a:xfrm>
          <a:off x="8699500" y="164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128522</xdr:rowOff>
    </xdr:from>
    <xdr:ext cx="534377" cy="259045"/>
    <xdr:sp macro="" textlink="">
      <xdr:nvSpPr>
        <xdr:cNvPr id="491" name="テキスト ボックス 490"/>
        <xdr:cNvSpPr txBox="1"/>
      </xdr:nvSpPr>
      <xdr:spPr>
        <a:xfrm>
          <a:off x="8483111" y="162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64706</xdr:rowOff>
    </xdr:from>
    <xdr:to>
      <xdr:col>41</xdr:col>
      <xdr:colOff>101600</xdr:colOff>
      <xdr:row>96</xdr:row>
      <xdr:rowOff>166306</xdr:rowOff>
    </xdr:to>
    <xdr:sp macro="" textlink="">
      <xdr:nvSpPr>
        <xdr:cNvPr id="492" name="楕円 491"/>
        <xdr:cNvSpPr/>
      </xdr:nvSpPr>
      <xdr:spPr>
        <a:xfrm>
          <a:off x="7810500" y="165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157433</xdr:rowOff>
    </xdr:from>
    <xdr:ext cx="534377" cy="259045"/>
    <xdr:sp macro="" textlink="">
      <xdr:nvSpPr>
        <xdr:cNvPr id="493" name="テキスト ボックス 492"/>
        <xdr:cNvSpPr txBox="1"/>
      </xdr:nvSpPr>
      <xdr:spPr>
        <a:xfrm>
          <a:off x="7594111" y="1661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115208</xdr:rowOff>
    </xdr:from>
    <xdr:to>
      <xdr:col>36</xdr:col>
      <xdr:colOff>165100</xdr:colOff>
      <xdr:row>93</xdr:row>
      <xdr:rowOff>45358</xdr:rowOff>
    </xdr:to>
    <xdr:sp macro="" textlink="">
      <xdr:nvSpPr>
        <xdr:cNvPr id="494" name="楕円 493"/>
        <xdr:cNvSpPr/>
      </xdr:nvSpPr>
      <xdr:spPr>
        <a:xfrm>
          <a:off x="6921500" y="158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61885</xdr:rowOff>
    </xdr:from>
    <xdr:ext cx="534377" cy="259045"/>
    <xdr:sp macro="" textlink="">
      <xdr:nvSpPr>
        <xdr:cNvPr id="495" name="テキスト ボックス 494"/>
        <xdr:cNvSpPr txBox="1"/>
      </xdr:nvSpPr>
      <xdr:spPr>
        <a:xfrm>
          <a:off x="6705111" y="156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2463</xdr:rowOff>
    </xdr:from>
    <xdr:to>
      <xdr:col>85</xdr:col>
      <xdr:colOff>127000</xdr:colOff>
      <xdr:row>39</xdr:row>
      <xdr:rowOff>2540</xdr:rowOff>
    </xdr:to>
    <xdr:cxnSp macro="">
      <xdr:nvCxnSpPr>
        <xdr:cNvPr id="524" name="直線コネクタ 523"/>
        <xdr:cNvCxnSpPr/>
      </xdr:nvCxnSpPr>
      <xdr:spPr>
        <a:xfrm flipV="1">
          <a:off x="15481300" y="6689013"/>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2540</xdr:rowOff>
    </xdr:from>
    <xdr:to>
      <xdr:col>81</xdr:col>
      <xdr:colOff>50800</xdr:colOff>
      <xdr:row>39</xdr:row>
      <xdr:rowOff>18009</xdr:rowOff>
    </xdr:to>
    <xdr:cxnSp macro="">
      <xdr:nvCxnSpPr>
        <xdr:cNvPr id="527" name="直線コネクタ 526"/>
        <xdr:cNvCxnSpPr/>
      </xdr:nvCxnSpPr>
      <xdr:spPr>
        <a:xfrm flipV="1">
          <a:off x="14592300" y="6689090"/>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146482</xdr:rowOff>
    </xdr:from>
    <xdr:to>
      <xdr:col>76</xdr:col>
      <xdr:colOff>114300</xdr:colOff>
      <xdr:row>39</xdr:row>
      <xdr:rowOff>18009</xdr:rowOff>
    </xdr:to>
    <xdr:cxnSp macro="">
      <xdr:nvCxnSpPr>
        <xdr:cNvPr id="530" name="直線コネクタ 529"/>
        <xdr:cNvCxnSpPr/>
      </xdr:nvCxnSpPr>
      <xdr:spPr>
        <a:xfrm>
          <a:off x="13703300" y="6661582"/>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145567</xdr:rowOff>
    </xdr:from>
    <xdr:to>
      <xdr:col>71</xdr:col>
      <xdr:colOff>177800</xdr:colOff>
      <xdr:row>38</xdr:row>
      <xdr:rowOff>146482</xdr:rowOff>
    </xdr:to>
    <xdr:cxnSp macro="">
      <xdr:nvCxnSpPr>
        <xdr:cNvPr id="533" name="直線コネクタ 532"/>
        <xdr:cNvCxnSpPr/>
      </xdr:nvCxnSpPr>
      <xdr:spPr>
        <a:xfrm>
          <a:off x="12814300" y="666066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123113</xdr:rowOff>
    </xdr:from>
    <xdr:to>
      <xdr:col>85</xdr:col>
      <xdr:colOff>177800</xdr:colOff>
      <xdr:row>39</xdr:row>
      <xdr:rowOff>53263</xdr:rowOff>
    </xdr:to>
    <xdr:sp macro="" textlink="">
      <xdr:nvSpPr>
        <xdr:cNvPr id="543" name="楕円 542"/>
        <xdr:cNvSpPr/>
      </xdr:nvSpPr>
      <xdr:spPr>
        <a:xfrm>
          <a:off x="16268700" y="66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59249</xdr:rowOff>
    </xdr:from>
    <xdr:ext cx="378565" cy="259045"/>
    <xdr:sp macro="" textlink="">
      <xdr:nvSpPr>
        <xdr:cNvPr id="544" name="災害復旧事業費該当値テキスト"/>
        <xdr:cNvSpPr txBox="1"/>
      </xdr:nvSpPr>
      <xdr:spPr>
        <a:xfrm>
          <a:off x="16370300" y="6574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123190</xdr:rowOff>
    </xdr:from>
    <xdr:to>
      <xdr:col>81</xdr:col>
      <xdr:colOff>101600</xdr:colOff>
      <xdr:row>39</xdr:row>
      <xdr:rowOff>53340</xdr:rowOff>
    </xdr:to>
    <xdr:sp macro="" textlink="">
      <xdr:nvSpPr>
        <xdr:cNvPr id="545" name="楕円 544"/>
        <xdr:cNvSpPr/>
      </xdr:nvSpPr>
      <xdr:spPr>
        <a:xfrm>
          <a:off x="15430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44467</xdr:rowOff>
    </xdr:from>
    <xdr:ext cx="378565" cy="259045"/>
    <xdr:sp macro="" textlink="">
      <xdr:nvSpPr>
        <xdr:cNvPr id="546" name="テキスト ボックス 545"/>
        <xdr:cNvSpPr txBox="1"/>
      </xdr:nvSpPr>
      <xdr:spPr>
        <a:xfrm>
          <a:off x="15292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138659</xdr:rowOff>
    </xdr:from>
    <xdr:to>
      <xdr:col>76</xdr:col>
      <xdr:colOff>165100</xdr:colOff>
      <xdr:row>39</xdr:row>
      <xdr:rowOff>68809</xdr:rowOff>
    </xdr:to>
    <xdr:sp macro="" textlink="">
      <xdr:nvSpPr>
        <xdr:cNvPr id="547" name="楕円 546"/>
        <xdr:cNvSpPr/>
      </xdr:nvSpPr>
      <xdr:spPr>
        <a:xfrm>
          <a:off x="14541500" y="66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59936</xdr:rowOff>
    </xdr:from>
    <xdr:ext cx="378565" cy="259045"/>
    <xdr:sp macro="" textlink="">
      <xdr:nvSpPr>
        <xdr:cNvPr id="548" name="テキスト ボックス 547"/>
        <xdr:cNvSpPr txBox="1"/>
      </xdr:nvSpPr>
      <xdr:spPr>
        <a:xfrm>
          <a:off x="14403017" y="6746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95682</xdr:rowOff>
    </xdr:from>
    <xdr:to>
      <xdr:col>72</xdr:col>
      <xdr:colOff>38100</xdr:colOff>
      <xdr:row>39</xdr:row>
      <xdr:rowOff>25832</xdr:rowOff>
    </xdr:to>
    <xdr:sp macro="" textlink="">
      <xdr:nvSpPr>
        <xdr:cNvPr id="549" name="楕円 548"/>
        <xdr:cNvSpPr/>
      </xdr:nvSpPr>
      <xdr:spPr>
        <a:xfrm>
          <a:off x="13652500" y="66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16959</xdr:rowOff>
    </xdr:from>
    <xdr:ext cx="378565" cy="259045"/>
    <xdr:sp macro="" textlink="">
      <xdr:nvSpPr>
        <xdr:cNvPr id="550" name="テキスト ボックス 549"/>
        <xdr:cNvSpPr txBox="1"/>
      </xdr:nvSpPr>
      <xdr:spPr>
        <a:xfrm>
          <a:off x="13514017" y="670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94767</xdr:rowOff>
    </xdr:from>
    <xdr:to>
      <xdr:col>67</xdr:col>
      <xdr:colOff>101600</xdr:colOff>
      <xdr:row>39</xdr:row>
      <xdr:rowOff>24917</xdr:rowOff>
    </xdr:to>
    <xdr:sp macro="" textlink="">
      <xdr:nvSpPr>
        <xdr:cNvPr id="551" name="楕円 550"/>
        <xdr:cNvSpPr/>
      </xdr:nvSpPr>
      <xdr:spPr>
        <a:xfrm>
          <a:off x="12763500" y="66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16044</xdr:rowOff>
    </xdr:from>
    <xdr:ext cx="378565" cy="259045"/>
    <xdr:sp macro="" textlink="">
      <xdr:nvSpPr>
        <xdr:cNvPr id="552" name="テキスト ボックス 551"/>
        <xdr:cNvSpPr txBox="1"/>
      </xdr:nvSpPr>
      <xdr:spPr>
        <a:xfrm>
          <a:off x="12625017" y="670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131756</xdr:rowOff>
    </xdr:from>
    <xdr:to>
      <xdr:col>85</xdr:col>
      <xdr:colOff>127000</xdr:colOff>
      <xdr:row>72</xdr:row>
      <xdr:rowOff>152244</xdr:rowOff>
    </xdr:to>
    <xdr:cxnSp macro="">
      <xdr:nvCxnSpPr>
        <xdr:cNvPr id="635" name="直線コネクタ 634"/>
        <xdr:cNvCxnSpPr/>
      </xdr:nvCxnSpPr>
      <xdr:spPr>
        <a:xfrm flipV="1">
          <a:off x="15481300" y="12476156"/>
          <a:ext cx="8382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152244</xdr:rowOff>
    </xdr:from>
    <xdr:to>
      <xdr:col>81</xdr:col>
      <xdr:colOff>50800</xdr:colOff>
      <xdr:row>73</xdr:row>
      <xdr:rowOff>6626</xdr:rowOff>
    </xdr:to>
    <xdr:cxnSp macro="">
      <xdr:nvCxnSpPr>
        <xdr:cNvPr id="638" name="直線コネクタ 637"/>
        <xdr:cNvCxnSpPr/>
      </xdr:nvCxnSpPr>
      <xdr:spPr>
        <a:xfrm flipV="1">
          <a:off x="14592300" y="12496644"/>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6626</xdr:rowOff>
    </xdr:from>
    <xdr:to>
      <xdr:col>76</xdr:col>
      <xdr:colOff>114300</xdr:colOff>
      <xdr:row>73</xdr:row>
      <xdr:rowOff>30829</xdr:rowOff>
    </xdr:to>
    <xdr:cxnSp macro="">
      <xdr:nvCxnSpPr>
        <xdr:cNvPr id="641" name="直線コネクタ 640"/>
        <xdr:cNvCxnSpPr/>
      </xdr:nvCxnSpPr>
      <xdr:spPr>
        <a:xfrm flipV="1">
          <a:off x="13703300" y="12522476"/>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69720</xdr:rowOff>
    </xdr:from>
    <xdr:to>
      <xdr:col>71</xdr:col>
      <xdr:colOff>177800</xdr:colOff>
      <xdr:row>73</xdr:row>
      <xdr:rowOff>30829</xdr:rowOff>
    </xdr:to>
    <xdr:cxnSp macro="">
      <xdr:nvCxnSpPr>
        <xdr:cNvPr id="644" name="直線コネクタ 643"/>
        <xdr:cNvCxnSpPr/>
      </xdr:nvCxnSpPr>
      <xdr:spPr>
        <a:xfrm>
          <a:off x="12814300" y="12414120"/>
          <a:ext cx="889000" cy="1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80956</xdr:rowOff>
    </xdr:from>
    <xdr:to>
      <xdr:col>85</xdr:col>
      <xdr:colOff>177800</xdr:colOff>
      <xdr:row>73</xdr:row>
      <xdr:rowOff>11106</xdr:rowOff>
    </xdr:to>
    <xdr:sp macro="" textlink="">
      <xdr:nvSpPr>
        <xdr:cNvPr id="654" name="楕円 653"/>
        <xdr:cNvSpPr/>
      </xdr:nvSpPr>
      <xdr:spPr>
        <a:xfrm>
          <a:off x="16268700" y="124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103833</xdr:rowOff>
    </xdr:from>
    <xdr:ext cx="534377" cy="259045"/>
    <xdr:sp macro="" textlink="">
      <xdr:nvSpPr>
        <xdr:cNvPr id="655" name="公債費該当値テキスト"/>
        <xdr:cNvSpPr txBox="1"/>
      </xdr:nvSpPr>
      <xdr:spPr>
        <a:xfrm>
          <a:off x="16370300" y="122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101444</xdr:rowOff>
    </xdr:from>
    <xdr:to>
      <xdr:col>81</xdr:col>
      <xdr:colOff>101600</xdr:colOff>
      <xdr:row>73</xdr:row>
      <xdr:rowOff>31594</xdr:rowOff>
    </xdr:to>
    <xdr:sp macro="" textlink="">
      <xdr:nvSpPr>
        <xdr:cNvPr id="656" name="楕円 655"/>
        <xdr:cNvSpPr/>
      </xdr:nvSpPr>
      <xdr:spPr>
        <a:xfrm>
          <a:off x="15430500" y="124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48121</xdr:rowOff>
    </xdr:from>
    <xdr:ext cx="534377" cy="259045"/>
    <xdr:sp macro="" textlink="">
      <xdr:nvSpPr>
        <xdr:cNvPr id="657" name="テキスト ボックス 656"/>
        <xdr:cNvSpPr txBox="1"/>
      </xdr:nvSpPr>
      <xdr:spPr>
        <a:xfrm>
          <a:off x="15214111" y="1222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127276</xdr:rowOff>
    </xdr:from>
    <xdr:to>
      <xdr:col>76</xdr:col>
      <xdr:colOff>165100</xdr:colOff>
      <xdr:row>73</xdr:row>
      <xdr:rowOff>57426</xdr:rowOff>
    </xdr:to>
    <xdr:sp macro="" textlink="">
      <xdr:nvSpPr>
        <xdr:cNvPr id="658" name="楕円 657"/>
        <xdr:cNvSpPr/>
      </xdr:nvSpPr>
      <xdr:spPr>
        <a:xfrm>
          <a:off x="14541500" y="124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73953</xdr:rowOff>
    </xdr:from>
    <xdr:ext cx="534377" cy="259045"/>
    <xdr:sp macro="" textlink="">
      <xdr:nvSpPr>
        <xdr:cNvPr id="659" name="テキスト ボックス 658"/>
        <xdr:cNvSpPr txBox="1"/>
      </xdr:nvSpPr>
      <xdr:spPr>
        <a:xfrm>
          <a:off x="14325111" y="1224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151479</xdr:rowOff>
    </xdr:from>
    <xdr:to>
      <xdr:col>72</xdr:col>
      <xdr:colOff>38100</xdr:colOff>
      <xdr:row>73</xdr:row>
      <xdr:rowOff>81629</xdr:rowOff>
    </xdr:to>
    <xdr:sp macro="" textlink="">
      <xdr:nvSpPr>
        <xdr:cNvPr id="660" name="楕円 659"/>
        <xdr:cNvSpPr/>
      </xdr:nvSpPr>
      <xdr:spPr>
        <a:xfrm>
          <a:off x="13652500" y="124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98156</xdr:rowOff>
    </xdr:from>
    <xdr:ext cx="534377" cy="259045"/>
    <xdr:sp macro="" textlink="">
      <xdr:nvSpPr>
        <xdr:cNvPr id="661" name="テキスト ボックス 660"/>
        <xdr:cNvSpPr txBox="1"/>
      </xdr:nvSpPr>
      <xdr:spPr>
        <a:xfrm>
          <a:off x="13436111" y="122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18920</xdr:rowOff>
    </xdr:from>
    <xdr:to>
      <xdr:col>67</xdr:col>
      <xdr:colOff>101600</xdr:colOff>
      <xdr:row>72</xdr:row>
      <xdr:rowOff>120520</xdr:rowOff>
    </xdr:to>
    <xdr:sp macro="" textlink="">
      <xdr:nvSpPr>
        <xdr:cNvPr id="662" name="楕円 661"/>
        <xdr:cNvSpPr/>
      </xdr:nvSpPr>
      <xdr:spPr>
        <a:xfrm>
          <a:off x="12763500" y="123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137047</xdr:rowOff>
    </xdr:from>
    <xdr:ext cx="534377" cy="259045"/>
    <xdr:sp macro="" textlink="">
      <xdr:nvSpPr>
        <xdr:cNvPr id="663" name="テキスト ボックス 662"/>
        <xdr:cNvSpPr txBox="1"/>
      </xdr:nvSpPr>
      <xdr:spPr>
        <a:xfrm>
          <a:off x="12547111" y="1213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123828</xdr:rowOff>
    </xdr:from>
    <xdr:to>
      <xdr:col>85</xdr:col>
      <xdr:colOff>127000</xdr:colOff>
      <xdr:row>99</xdr:row>
      <xdr:rowOff>71512</xdr:rowOff>
    </xdr:to>
    <xdr:cxnSp macro="">
      <xdr:nvCxnSpPr>
        <xdr:cNvPr id="694" name="直線コネクタ 693"/>
        <xdr:cNvCxnSpPr/>
      </xdr:nvCxnSpPr>
      <xdr:spPr>
        <a:xfrm flipV="1">
          <a:off x="15481300" y="16925928"/>
          <a:ext cx="838200" cy="1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63543</xdr:rowOff>
    </xdr:from>
    <xdr:to>
      <xdr:col>81</xdr:col>
      <xdr:colOff>50800</xdr:colOff>
      <xdr:row>99</xdr:row>
      <xdr:rowOff>71512</xdr:rowOff>
    </xdr:to>
    <xdr:cxnSp macro="">
      <xdr:nvCxnSpPr>
        <xdr:cNvPr id="697" name="直線コネクタ 696"/>
        <xdr:cNvCxnSpPr/>
      </xdr:nvCxnSpPr>
      <xdr:spPr>
        <a:xfrm>
          <a:off x="14592300" y="16865643"/>
          <a:ext cx="889000" cy="17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63543</xdr:rowOff>
    </xdr:from>
    <xdr:to>
      <xdr:col>76</xdr:col>
      <xdr:colOff>114300</xdr:colOff>
      <xdr:row>99</xdr:row>
      <xdr:rowOff>76606</xdr:rowOff>
    </xdr:to>
    <xdr:cxnSp macro="">
      <xdr:nvCxnSpPr>
        <xdr:cNvPr id="700" name="直線コネクタ 699"/>
        <xdr:cNvCxnSpPr/>
      </xdr:nvCxnSpPr>
      <xdr:spPr>
        <a:xfrm flipV="1">
          <a:off x="13703300" y="16865643"/>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37418</xdr:rowOff>
    </xdr:from>
    <xdr:to>
      <xdr:col>71</xdr:col>
      <xdr:colOff>177800</xdr:colOff>
      <xdr:row>99</xdr:row>
      <xdr:rowOff>76606</xdr:rowOff>
    </xdr:to>
    <xdr:cxnSp macro="">
      <xdr:nvCxnSpPr>
        <xdr:cNvPr id="703" name="直線コネクタ 702"/>
        <xdr:cNvCxnSpPr/>
      </xdr:nvCxnSpPr>
      <xdr:spPr>
        <a:xfrm>
          <a:off x="12814300" y="170109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73028</xdr:rowOff>
    </xdr:from>
    <xdr:to>
      <xdr:col>85</xdr:col>
      <xdr:colOff>177800</xdr:colOff>
      <xdr:row>99</xdr:row>
      <xdr:rowOff>3178</xdr:rowOff>
    </xdr:to>
    <xdr:sp macro="" textlink="">
      <xdr:nvSpPr>
        <xdr:cNvPr id="713" name="楕円 712"/>
        <xdr:cNvSpPr/>
      </xdr:nvSpPr>
      <xdr:spPr>
        <a:xfrm>
          <a:off x="16268700" y="168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159405</xdr:rowOff>
    </xdr:from>
    <xdr:ext cx="469744" cy="259045"/>
    <xdr:sp macro="" textlink="">
      <xdr:nvSpPr>
        <xdr:cNvPr id="714" name="積立金該当値テキスト"/>
        <xdr:cNvSpPr txBox="1"/>
      </xdr:nvSpPr>
      <xdr:spPr>
        <a:xfrm>
          <a:off x="16370300" y="167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20712</xdr:rowOff>
    </xdr:from>
    <xdr:to>
      <xdr:col>81</xdr:col>
      <xdr:colOff>101600</xdr:colOff>
      <xdr:row>99</xdr:row>
      <xdr:rowOff>122312</xdr:rowOff>
    </xdr:to>
    <xdr:sp macro="" textlink="">
      <xdr:nvSpPr>
        <xdr:cNvPr id="715" name="楕円 714"/>
        <xdr:cNvSpPr/>
      </xdr:nvSpPr>
      <xdr:spPr>
        <a:xfrm>
          <a:off x="15430500" y="169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113439</xdr:rowOff>
    </xdr:from>
    <xdr:ext cx="378565" cy="259045"/>
    <xdr:sp macro="" textlink="">
      <xdr:nvSpPr>
        <xdr:cNvPr id="716" name="テキスト ボックス 715"/>
        <xdr:cNvSpPr txBox="1"/>
      </xdr:nvSpPr>
      <xdr:spPr>
        <a:xfrm>
          <a:off x="15292017" y="1708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12743</xdr:rowOff>
    </xdr:from>
    <xdr:to>
      <xdr:col>76</xdr:col>
      <xdr:colOff>165100</xdr:colOff>
      <xdr:row>98</xdr:row>
      <xdr:rowOff>114343</xdr:rowOff>
    </xdr:to>
    <xdr:sp macro="" textlink="">
      <xdr:nvSpPr>
        <xdr:cNvPr id="717" name="楕円 716"/>
        <xdr:cNvSpPr/>
      </xdr:nvSpPr>
      <xdr:spPr>
        <a:xfrm>
          <a:off x="14541500" y="168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105470</xdr:rowOff>
    </xdr:from>
    <xdr:ext cx="469744" cy="259045"/>
    <xdr:sp macro="" textlink="">
      <xdr:nvSpPr>
        <xdr:cNvPr id="718" name="テキスト ボックス 717"/>
        <xdr:cNvSpPr txBox="1"/>
      </xdr:nvSpPr>
      <xdr:spPr>
        <a:xfrm>
          <a:off x="14357428" y="169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25806</xdr:rowOff>
    </xdr:from>
    <xdr:to>
      <xdr:col>72</xdr:col>
      <xdr:colOff>38100</xdr:colOff>
      <xdr:row>99</xdr:row>
      <xdr:rowOff>127406</xdr:rowOff>
    </xdr:to>
    <xdr:sp macro="" textlink="">
      <xdr:nvSpPr>
        <xdr:cNvPr id="719" name="楕円 718"/>
        <xdr:cNvSpPr/>
      </xdr:nvSpPr>
      <xdr:spPr>
        <a:xfrm>
          <a:off x="13652500" y="169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118533</xdr:rowOff>
    </xdr:from>
    <xdr:ext cx="378565" cy="259045"/>
    <xdr:sp macro="" textlink="">
      <xdr:nvSpPr>
        <xdr:cNvPr id="720" name="テキスト ボックス 719"/>
        <xdr:cNvSpPr txBox="1"/>
      </xdr:nvSpPr>
      <xdr:spPr>
        <a:xfrm>
          <a:off x="13514017" y="1709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158068</xdr:rowOff>
    </xdr:from>
    <xdr:to>
      <xdr:col>67</xdr:col>
      <xdr:colOff>101600</xdr:colOff>
      <xdr:row>99</xdr:row>
      <xdr:rowOff>88218</xdr:rowOff>
    </xdr:to>
    <xdr:sp macro="" textlink="">
      <xdr:nvSpPr>
        <xdr:cNvPr id="721" name="楕円 720"/>
        <xdr:cNvSpPr/>
      </xdr:nvSpPr>
      <xdr:spPr>
        <a:xfrm>
          <a:off x="12763500" y="169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79345</xdr:rowOff>
    </xdr:from>
    <xdr:ext cx="469744" cy="259045"/>
    <xdr:sp macro="" textlink="">
      <xdr:nvSpPr>
        <xdr:cNvPr id="722" name="テキスト ボックス 721"/>
        <xdr:cNvSpPr txBox="1"/>
      </xdr:nvSpPr>
      <xdr:spPr>
        <a:xfrm>
          <a:off x="12579428" y="1705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61404</xdr:rowOff>
    </xdr:from>
    <xdr:to>
      <xdr:col>116</xdr:col>
      <xdr:colOff>63500</xdr:colOff>
      <xdr:row>38</xdr:row>
      <xdr:rowOff>119317</xdr:rowOff>
    </xdr:to>
    <xdr:cxnSp macro="">
      <xdr:nvCxnSpPr>
        <xdr:cNvPr id="751" name="直線コネクタ 750"/>
        <xdr:cNvCxnSpPr/>
      </xdr:nvCxnSpPr>
      <xdr:spPr>
        <a:xfrm>
          <a:off x="21323300" y="6405054"/>
          <a:ext cx="838200" cy="2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61404</xdr:rowOff>
    </xdr:from>
    <xdr:to>
      <xdr:col>111</xdr:col>
      <xdr:colOff>177800</xdr:colOff>
      <xdr:row>38</xdr:row>
      <xdr:rowOff>40449</xdr:rowOff>
    </xdr:to>
    <xdr:cxnSp macro="">
      <xdr:nvCxnSpPr>
        <xdr:cNvPr id="754" name="直線コネクタ 753"/>
        <xdr:cNvCxnSpPr/>
      </xdr:nvCxnSpPr>
      <xdr:spPr>
        <a:xfrm flipV="1">
          <a:off x="20434300" y="6405054"/>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13398</xdr:rowOff>
    </xdr:from>
    <xdr:to>
      <xdr:col>107</xdr:col>
      <xdr:colOff>50800</xdr:colOff>
      <xdr:row>38</xdr:row>
      <xdr:rowOff>40449</xdr:rowOff>
    </xdr:to>
    <xdr:cxnSp macro="">
      <xdr:nvCxnSpPr>
        <xdr:cNvPr id="757" name="直線コネクタ 756"/>
        <xdr:cNvCxnSpPr/>
      </xdr:nvCxnSpPr>
      <xdr:spPr>
        <a:xfrm>
          <a:off x="19545300" y="6528498"/>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22733</xdr:rowOff>
    </xdr:from>
    <xdr:to>
      <xdr:col>102</xdr:col>
      <xdr:colOff>114300</xdr:colOff>
      <xdr:row>38</xdr:row>
      <xdr:rowOff>13398</xdr:rowOff>
    </xdr:to>
    <xdr:cxnSp macro="">
      <xdr:nvCxnSpPr>
        <xdr:cNvPr id="760" name="直線コネクタ 759"/>
        <xdr:cNvCxnSpPr/>
      </xdr:nvCxnSpPr>
      <xdr:spPr>
        <a:xfrm>
          <a:off x="18656300" y="5852033"/>
          <a:ext cx="889000" cy="67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68517</xdr:rowOff>
    </xdr:from>
    <xdr:to>
      <xdr:col>116</xdr:col>
      <xdr:colOff>114300</xdr:colOff>
      <xdr:row>38</xdr:row>
      <xdr:rowOff>170117</xdr:rowOff>
    </xdr:to>
    <xdr:sp macro="" textlink="">
      <xdr:nvSpPr>
        <xdr:cNvPr id="770" name="楕円 769"/>
        <xdr:cNvSpPr/>
      </xdr:nvSpPr>
      <xdr:spPr>
        <a:xfrm>
          <a:off x="22110700" y="65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154894</xdr:rowOff>
    </xdr:from>
    <xdr:ext cx="378565" cy="259045"/>
    <xdr:sp macro="" textlink="">
      <xdr:nvSpPr>
        <xdr:cNvPr id="771" name="投資及び出資金該当値テキスト"/>
        <xdr:cNvSpPr txBox="1"/>
      </xdr:nvSpPr>
      <xdr:spPr>
        <a:xfrm>
          <a:off x="22212300" y="649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10604</xdr:rowOff>
    </xdr:from>
    <xdr:to>
      <xdr:col>112</xdr:col>
      <xdr:colOff>38100</xdr:colOff>
      <xdr:row>37</xdr:row>
      <xdr:rowOff>112204</xdr:rowOff>
    </xdr:to>
    <xdr:sp macro="" textlink="">
      <xdr:nvSpPr>
        <xdr:cNvPr id="772" name="楕円 771"/>
        <xdr:cNvSpPr/>
      </xdr:nvSpPr>
      <xdr:spPr>
        <a:xfrm>
          <a:off x="21272500" y="63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103331</xdr:rowOff>
    </xdr:from>
    <xdr:ext cx="469744" cy="259045"/>
    <xdr:sp macro="" textlink="">
      <xdr:nvSpPr>
        <xdr:cNvPr id="773" name="テキスト ボックス 772"/>
        <xdr:cNvSpPr txBox="1"/>
      </xdr:nvSpPr>
      <xdr:spPr>
        <a:xfrm>
          <a:off x="21088428" y="644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161099</xdr:rowOff>
    </xdr:from>
    <xdr:to>
      <xdr:col>107</xdr:col>
      <xdr:colOff>101600</xdr:colOff>
      <xdr:row>38</xdr:row>
      <xdr:rowOff>91249</xdr:rowOff>
    </xdr:to>
    <xdr:sp macro="" textlink="">
      <xdr:nvSpPr>
        <xdr:cNvPr id="774" name="楕円 773"/>
        <xdr:cNvSpPr/>
      </xdr:nvSpPr>
      <xdr:spPr>
        <a:xfrm>
          <a:off x="20383500" y="65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82376</xdr:rowOff>
    </xdr:from>
    <xdr:ext cx="378565" cy="259045"/>
    <xdr:sp macro="" textlink="">
      <xdr:nvSpPr>
        <xdr:cNvPr id="775" name="テキスト ボックス 774"/>
        <xdr:cNvSpPr txBox="1"/>
      </xdr:nvSpPr>
      <xdr:spPr>
        <a:xfrm>
          <a:off x="20245017" y="6597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134048</xdr:rowOff>
    </xdr:from>
    <xdr:to>
      <xdr:col>102</xdr:col>
      <xdr:colOff>165100</xdr:colOff>
      <xdr:row>38</xdr:row>
      <xdr:rowOff>64198</xdr:rowOff>
    </xdr:to>
    <xdr:sp macro="" textlink="">
      <xdr:nvSpPr>
        <xdr:cNvPr id="776" name="楕円 775"/>
        <xdr:cNvSpPr/>
      </xdr:nvSpPr>
      <xdr:spPr>
        <a:xfrm>
          <a:off x="19494500" y="64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55325</xdr:rowOff>
    </xdr:from>
    <xdr:ext cx="469744" cy="259045"/>
    <xdr:sp macro="" textlink="">
      <xdr:nvSpPr>
        <xdr:cNvPr id="777" name="テキスト ボックス 776"/>
        <xdr:cNvSpPr txBox="1"/>
      </xdr:nvSpPr>
      <xdr:spPr>
        <a:xfrm>
          <a:off x="19310428" y="65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143383</xdr:rowOff>
    </xdr:from>
    <xdr:to>
      <xdr:col>98</xdr:col>
      <xdr:colOff>38100</xdr:colOff>
      <xdr:row>34</xdr:row>
      <xdr:rowOff>73533</xdr:rowOff>
    </xdr:to>
    <xdr:sp macro="" textlink="">
      <xdr:nvSpPr>
        <xdr:cNvPr id="778" name="楕円 777"/>
        <xdr:cNvSpPr/>
      </xdr:nvSpPr>
      <xdr:spPr>
        <a:xfrm>
          <a:off x="186055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90060</xdr:rowOff>
    </xdr:from>
    <xdr:ext cx="469744" cy="259045"/>
    <xdr:sp macro="" textlink="">
      <xdr:nvSpPr>
        <xdr:cNvPr id="779" name="テキスト ボックス 778"/>
        <xdr:cNvSpPr txBox="1"/>
      </xdr:nvSpPr>
      <xdr:spPr>
        <a:xfrm>
          <a:off x="18421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30811</xdr:rowOff>
    </xdr:from>
    <xdr:to>
      <xdr:col>116</xdr:col>
      <xdr:colOff>63500</xdr:colOff>
      <xdr:row>59</xdr:row>
      <xdr:rowOff>30924</xdr:rowOff>
    </xdr:to>
    <xdr:cxnSp macro="">
      <xdr:nvCxnSpPr>
        <xdr:cNvPr id="808" name="直線コネクタ 807"/>
        <xdr:cNvCxnSpPr/>
      </xdr:nvCxnSpPr>
      <xdr:spPr>
        <a:xfrm flipV="1">
          <a:off x="21323300" y="10146361"/>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30924</xdr:rowOff>
    </xdr:from>
    <xdr:to>
      <xdr:col>111</xdr:col>
      <xdr:colOff>177800</xdr:colOff>
      <xdr:row>59</xdr:row>
      <xdr:rowOff>30962</xdr:rowOff>
    </xdr:to>
    <xdr:cxnSp macro="">
      <xdr:nvCxnSpPr>
        <xdr:cNvPr id="811" name="直線コネクタ 810"/>
        <xdr:cNvCxnSpPr/>
      </xdr:nvCxnSpPr>
      <xdr:spPr>
        <a:xfrm flipV="1">
          <a:off x="20434300" y="1014647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30829</xdr:rowOff>
    </xdr:from>
    <xdr:to>
      <xdr:col>107</xdr:col>
      <xdr:colOff>50800</xdr:colOff>
      <xdr:row>59</xdr:row>
      <xdr:rowOff>30962</xdr:rowOff>
    </xdr:to>
    <xdr:cxnSp macro="">
      <xdr:nvCxnSpPr>
        <xdr:cNvPr id="814" name="直線コネクタ 813"/>
        <xdr:cNvCxnSpPr/>
      </xdr:nvCxnSpPr>
      <xdr:spPr>
        <a:xfrm>
          <a:off x="19545300" y="10146379"/>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30200</xdr:rowOff>
    </xdr:from>
    <xdr:to>
      <xdr:col>102</xdr:col>
      <xdr:colOff>114300</xdr:colOff>
      <xdr:row>59</xdr:row>
      <xdr:rowOff>30829</xdr:rowOff>
    </xdr:to>
    <xdr:cxnSp macro="">
      <xdr:nvCxnSpPr>
        <xdr:cNvPr id="817" name="直線コネクタ 816"/>
        <xdr:cNvCxnSpPr/>
      </xdr:nvCxnSpPr>
      <xdr:spPr>
        <a:xfrm>
          <a:off x="18656300" y="1014575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151461</xdr:rowOff>
    </xdr:from>
    <xdr:to>
      <xdr:col>116</xdr:col>
      <xdr:colOff>114300</xdr:colOff>
      <xdr:row>59</xdr:row>
      <xdr:rowOff>81611</xdr:rowOff>
    </xdr:to>
    <xdr:sp macro="" textlink="">
      <xdr:nvSpPr>
        <xdr:cNvPr id="827" name="楕円 826"/>
        <xdr:cNvSpPr/>
      </xdr:nvSpPr>
      <xdr:spPr>
        <a:xfrm>
          <a:off x="22110700" y="100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66388</xdr:rowOff>
    </xdr:from>
    <xdr:ext cx="378565" cy="259045"/>
    <xdr:sp macro="" textlink="">
      <xdr:nvSpPr>
        <xdr:cNvPr id="828" name="貸付金該当値テキスト"/>
        <xdr:cNvSpPr txBox="1"/>
      </xdr:nvSpPr>
      <xdr:spPr>
        <a:xfrm>
          <a:off x="22212300" y="10010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151574</xdr:rowOff>
    </xdr:from>
    <xdr:to>
      <xdr:col>112</xdr:col>
      <xdr:colOff>38100</xdr:colOff>
      <xdr:row>59</xdr:row>
      <xdr:rowOff>81724</xdr:rowOff>
    </xdr:to>
    <xdr:sp macro="" textlink="">
      <xdr:nvSpPr>
        <xdr:cNvPr id="829" name="楕円 828"/>
        <xdr:cNvSpPr/>
      </xdr:nvSpPr>
      <xdr:spPr>
        <a:xfrm>
          <a:off x="212725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72851</xdr:rowOff>
    </xdr:from>
    <xdr:ext cx="378565" cy="259045"/>
    <xdr:sp macro="" textlink="">
      <xdr:nvSpPr>
        <xdr:cNvPr id="830" name="テキスト ボックス 829"/>
        <xdr:cNvSpPr txBox="1"/>
      </xdr:nvSpPr>
      <xdr:spPr>
        <a:xfrm>
          <a:off x="21134017" y="10188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151612</xdr:rowOff>
    </xdr:from>
    <xdr:to>
      <xdr:col>107</xdr:col>
      <xdr:colOff>101600</xdr:colOff>
      <xdr:row>59</xdr:row>
      <xdr:rowOff>81762</xdr:rowOff>
    </xdr:to>
    <xdr:sp macro="" textlink="">
      <xdr:nvSpPr>
        <xdr:cNvPr id="831" name="楕円 830"/>
        <xdr:cNvSpPr/>
      </xdr:nvSpPr>
      <xdr:spPr>
        <a:xfrm>
          <a:off x="20383500" y="10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72889</xdr:rowOff>
    </xdr:from>
    <xdr:ext cx="378565" cy="259045"/>
    <xdr:sp macro="" textlink="">
      <xdr:nvSpPr>
        <xdr:cNvPr id="832" name="テキスト ボックス 831"/>
        <xdr:cNvSpPr txBox="1"/>
      </xdr:nvSpPr>
      <xdr:spPr>
        <a:xfrm>
          <a:off x="20245017" y="1018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151479</xdr:rowOff>
    </xdr:from>
    <xdr:to>
      <xdr:col>102</xdr:col>
      <xdr:colOff>165100</xdr:colOff>
      <xdr:row>59</xdr:row>
      <xdr:rowOff>81629</xdr:rowOff>
    </xdr:to>
    <xdr:sp macro="" textlink="">
      <xdr:nvSpPr>
        <xdr:cNvPr id="833" name="楕円 832"/>
        <xdr:cNvSpPr/>
      </xdr:nvSpPr>
      <xdr:spPr>
        <a:xfrm>
          <a:off x="19494500" y="100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72756</xdr:rowOff>
    </xdr:from>
    <xdr:ext cx="378565" cy="259045"/>
    <xdr:sp macro="" textlink="">
      <xdr:nvSpPr>
        <xdr:cNvPr id="834" name="テキスト ボックス 833"/>
        <xdr:cNvSpPr txBox="1"/>
      </xdr:nvSpPr>
      <xdr:spPr>
        <a:xfrm>
          <a:off x="19356017" y="10188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150850</xdr:rowOff>
    </xdr:from>
    <xdr:to>
      <xdr:col>98</xdr:col>
      <xdr:colOff>38100</xdr:colOff>
      <xdr:row>59</xdr:row>
      <xdr:rowOff>81000</xdr:rowOff>
    </xdr:to>
    <xdr:sp macro="" textlink="">
      <xdr:nvSpPr>
        <xdr:cNvPr id="835" name="楕円 834"/>
        <xdr:cNvSpPr/>
      </xdr:nvSpPr>
      <xdr:spPr>
        <a:xfrm>
          <a:off x="18605500" y="100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72127</xdr:rowOff>
    </xdr:from>
    <xdr:ext cx="378565" cy="259045"/>
    <xdr:sp macro="" textlink="">
      <xdr:nvSpPr>
        <xdr:cNvPr id="836" name="テキスト ボックス 835"/>
        <xdr:cNvSpPr txBox="1"/>
      </xdr:nvSpPr>
      <xdr:spPr>
        <a:xfrm>
          <a:off x="18467017" y="1018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48946</xdr:rowOff>
    </xdr:from>
    <xdr:to>
      <xdr:col>116</xdr:col>
      <xdr:colOff>63500</xdr:colOff>
      <xdr:row>73</xdr:row>
      <xdr:rowOff>91389</xdr:rowOff>
    </xdr:to>
    <xdr:cxnSp macro="">
      <xdr:nvCxnSpPr>
        <xdr:cNvPr id="866" name="直線コネクタ 865"/>
        <xdr:cNvCxnSpPr/>
      </xdr:nvCxnSpPr>
      <xdr:spPr>
        <a:xfrm flipV="1">
          <a:off x="21323300" y="12564796"/>
          <a:ext cx="8382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91389</xdr:rowOff>
    </xdr:from>
    <xdr:to>
      <xdr:col>111</xdr:col>
      <xdr:colOff>177800</xdr:colOff>
      <xdr:row>73</xdr:row>
      <xdr:rowOff>118440</xdr:rowOff>
    </xdr:to>
    <xdr:cxnSp macro="">
      <xdr:nvCxnSpPr>
        <xdr:cNvPr id="869" name="直線コネクタ 868"/>
        <xdr:cNvCxnSpPr/>
      </xdr:nvCxnSpPr>
      <xdr:spPr>
        <a:xfrm flipV="1">
          <a:off x="20434300" y="1260723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118440</xdr:rowOff>
    </xdr:from>
    <xdr:to>
      <xdr:col>107</xdr:col>
      <xdr:colOff>50800</xdr:colOff>
      <xdr:row>73</xdr:row>
      <xdr:rowOff>153416</xdr:rowOff>
    </xdr:to>
    <xdr:cxnSp macro="">
      <xdr:nvCxnSpPr>
        <xdr:cNvPr id="872" name="直線コネクタ 871"/>
        <xdr:cNvCxnSpPr/>
      </xdr:nvCxnSpPr>
      <xdr:spPr>
        <a:xfrm flipV="1">
          <a:off x="19545300" y="12634290"/>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153416</xdr:rowOff>
    </xdr:from>
    <xdr:to>
      <xdr:col>102</xdr:col>
      <xdr:colOff>114300</xdr:colOff>
      <xdr:row>74</xdr:row>
      <xdr:rowOff>27724</xdr:rowOff>
    </xdr:to>
    <xdr:cxnSp macro="">
      <xdr:nvCxnSpPr>
        <xdr:cNvPr id="875" name="直線コネクタ 874"/>
        <xdr:cNvCxnSpPr/>
      </xdr:nvCxnSpPr>
      <xdr:spPr>
        <a:xfrm flipV="1">
          <a:off x="18656300" y="12669266"/>
          <a:ext cx="8890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169596</xdr:rowOff>
    </xdr:from>
    <xdr:to>
      <xdr:col>116</xdr:col>
      <xdr:colOff>114300</xdr:colOff>
      <xdr:row>73</xdr:row>
      <xdr:rowOff>99746</xdr:rowOff>
    </xdr:to>
    <xdr:sp macro="" textlink="">
      <xdr:nvSpPr>
        <xdr:cNvPr id="885" name="楕円 884"/>
        <xdr:cNvSpPr/>
      </xdr:nvSpPr>
      <xdr:spPr>
        <a:xfrm>
          <a:off x="22110700" y="1251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21023</xdr:rowOff>
    </xdr:from>
    <xdr:ext cx="534377" cy="259045"/>
    <xdr:sp macro="" textlink="">
      <xdr:nvSpPr>
        <xdr:cNvPr id="886" name="繰出金該当値テキスト"/>
        <xdr:cNvSpPr txBox="1"/>
      </xdr:nvSpPr>
      <xdr:spPr>
        <a:xfrm>
          <a:off x="22212300" y="123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40589</xdr:rowOff>
    </xdr:from>
    <xdr:to>
      <xdr:col>112</xdr:col>
      <xdr:colOff>38100</xdr:colOff>
      <xdr:row>73</xdr:row>
      <xdr:rowOff>142189</xdr:rowOff>
    </xdr:to>
    <xdr:sp macro="" textlink="">
      <xdr:nvSpPr>
        <xdr:cNvPr id="887" name="楕円 886"/>
        <xdr:cNvSpPr/>
      </xdr:nvSpPr>
      <xdr:spPr>
        <a:xfrm>
          <a:off x="21272500" y="125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158716</xdr:rowOff>
    </xdr:from>
    <xdr:ext cx="534377" cy="259045"/>
    <xdr:sp macro="" textlink="">
      <xdr:nvSpPr>
        <xdr:cNvPr id="888" name="テキスト ボックス 887"/>
        <xdr:cNvSpPr txBox="1"/>
      </xdr:nvSpPr>
      <xdr:spPr>
        <a:xfrm>
          <a:off x="21056111" y="123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67640</xdr:rowOff>
    </xdr:from>
    <xdr:to>
      <xdr:col>107</xdr:col>
      <xdr:colOff>101600</xdr:colOff>
      <xdr:row>73</xdr:row>
      <xdr:rowOff>169240</xdr:rowOff>
    </xdr:to>
    <xdr:sp macro="" textlink="">
      <xdr:nvSpPr>
        <xdr:cNvPr id="889" name="楕円 888"/>
        <xdr:cNvSpPr/>
      </xdr:nvSpPr>
      <xdr:spPr>
        <a:xfrm>
          <a:off x="20383500" y="125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14317</xdr:rowOff>
    </xdr:from>
    <xdr:ext cx="534377" cy="259045"/>
    <xdr:sp macro="" textlink="">
      <xdr:nvSpPr>
        <xdr:cNvPr id="890" name="テキスト ボックス 889"/>
        <xdr:cNvSpPr txBox="1"/>
      </xdr:nvSpPr>
      <xdr:spPr>
        <a:xfrm>
          <a:off x="20167111" y="1235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102616</xdr:rowOff>
    </xdr:from>
    <xdr:to>
      <xdr:col>102</xdr:col>
      <xdr:colOff>165100</xdr:colOff>
      <xdr:row>74</xdr:row>
      <xdr:rowOff>32766</xdr:rowOff>
    </xdr:to>
    <xdr:sp macro="" textlink="">
      <xdr:nvSpPr>
        <xdr:cNvPr id="891" name="楕円 890"/>
        <xdr:cNvSpPr/>
      </xdr:nvSpPr>
      <xdr:spPr>
        <a:xfrm>
          <a:off x="19494500" y="126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49293</xdr:rowOff>
    </xdr:from>
    <xdr:ext cx="534377" cy="259045"/>
    <xdr:sp macro="" textlink="">
      <xdr:nvSpPr>
        <xdr:cNvPr id="892" name="テキスト ボックス 891"/>
        <xdr:cNvSpPr txBox="1"/>
      </xdr:nvSpPr>
      <xdr:spPr>
        <a:xfrm>
          <a:off x="19278111" y="123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148374</xdr:rowOff>
    </xdr:from>
    <xdr:to>
      <xdr:col>98</xdr:col>
      <xdr:colOff>38100</xdr:colOff>
      <xdr:row>74</xdr:row>
      <xdr:rowOff>78524</xdr:rowOff>
    </xdr:to>
    <xdr:sp macro="" textlink="">
      <xdr:nvSpPr>
        <xdr:cNvPr id="893" name="楕円 892"/>
        <xdr:cNvSpPr/>
      </xdr:nvSpPr>
      <xdr:spPr>
        <a:xfrm>
          <a:off x="18605500" y="126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95051</xdr:rowOff>
    </xdr:from>
    <xdr:ext cx="534377" cy="259045"/>
    <xdr:sp macro="" textlink="">
      <xdr:nvSpPr>
        <xdr:cNvPr id="894" name="テキスト ボックス 893"/>
        <xdr:cNvSpPr txBox="1"/>
      </xdr:nvSpPr>
      <xdr:spPr>
        <a:xfrm>
          <a:off x="18389111" y="124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500,232</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そのうち、約１／３を占める扶助費については、生活保護率が高いことや介護給付・訓練等給付の増加等により、類似団体の平均よりも高い水準で推移している。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また、公債費においては、南海トラフ地震対策を集中的に取り組んできたことから高水準で推移し、類似団体内でも高い水準となっている。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あらゆる投資事業について、市民生活への影響を最小限としつつ、財源確保や緊急性等を</a:t>
          </a:r>
          <a:r>
            <a:rPr kumimoji="1" lang="ja-JP" altLang="ja-JP" sz="1100">
              <a:solidFill>
                <a:schemeClr val="dk1"/>
              </a:solidFill>
              <a:effectLst/>
              <a:latin typeface="+mn-lt"/>
              <a:ea typeface="+mn-ea"/>
              <a:cs typeface="+mn-cs"/>
            </a:rPr>
            <a:t>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316,410
314,265
309.00
159,295,990
158,278,510
410,957
80,682,861
205,410,056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34544</xdr:rowOff>
    </xdr:from>
    <xdr:to>
      <xdr:col>24</xdr:col>
      <xdr:colOff>63500</xdr:colOff>
      <xdr:row>35</xdr:row>
      <xdr:rowOff>45974</xdr:rowOff>
    </xdr:to>
    <xdr:cxnSp macro="">
      <xdr:nvCxnSpPr>
        <xdr:cNvPr id="61" name="直線コネクタ 60"/>
        <xdr:cNvCxnSpPr/>
      </xdr:nvCxnSpPr>
      <xdr:spPr>
        <a:xfrm flipV="1">
          <a:off x="3797300" y="60352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45974</xdr:rowOff>
    </xdr:from>
    <xdr:to>
      <xdr:col>19</xdr:col>
      <xdr:colOff>177800</xdr:colOff>
      <xdr:row>35</xdr:row>
      <xdr:rowOff>62738</xdr:rowOff>
    </xdr:to>
    <xdr:cxnSp macro="">
      <xdr:nvCxnSpPr>
        <xdr:cNvPr id="64" name="直線コネクタ 63"/>
        <xdr:cNvCxnSpPr/>
      </xdr:nvCxnSpPr>
      <xdr:spPr>
        <a:xfrm flipV="1">
          <a:off x="2908300" y="604672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55880</xdr:rowOff>
    </xdr:from>
    <xdr:to>
      <xdr:col>15</xdr:col>
      <xdr:colOff>50800</xdr:colOff>
      <xdr:row>35</xdr:row>
      <xdr:rowOff>62738</xdr:rowOff>
    </xdr:to>
    <xdr:cxnSp macro="">
      <xdr:nvCxnSpPr>
        <xdr:cNvPr id="67" name="直線コネクタ 66"/>
        <xdr:cNvCxnSpPr/>
      </xdr:nvCxnSpPr>
      <xdr:spPr>
        <a:xfrm>
          <a:off x="2019300" y="60566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40640</xdr:rowOff>
    </xdr:from>
    <xdr:to>
      <xdr:col>10</xdr:col>
      <xdr:colOff>114300</xdr:colOff>
      <xdr:row>35</xdr:row>
      <xdr:rowOff>55880</xdr:rowOff>
    </xdr:to>
    <xdr:cxnSp macro="">
      <xdr:nvCxnSpPr>
        <xdr:cNvPr id="70" name="直線コネクタ 69"/>
        <xdr:cNvCxnSpPr/>
      </xdr:nvCxnSpPr>
      <xdr:spPr>
        <a:xfrm>
          <a:off x="1130300" y="60413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155194</xdr:rowOff>
    </xdr:from>
    <xdr:to>
      <xdr:col>24</xdr:col>
      <xdr:colOff>114300</xdr:colOff>
      <xdr:row>35</xdr:row>
      <xdr:rowOff>85344</xdr:rowOff>
    </xdr:to>
    <xdr:sp macro="" textlink="">
      <xdr:nvSpPr>
        <xdr:cNvPr id="80" name="楕円 79"/>
        <xdr:cNvSpPr/>
      </xdr:nvSpPr>
      <xdr:spPr>
        <a:xfrm>
          <a:off x="45847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6621</xdr:rowOff>
    </xdr:from>
    <xdr:ext cx="469744" cy="259045"/>
    <xdr:sp macro="" textlink="">
      <xdr:nvSpPr>
        <xdr:cNvPr id="81" name="議会費該当値テキスト"/>
        <xdr:cNvSpPr txBox="1"/>
      </xdr:nvSpPr>
      <xdr:spPr>
        <a:xfrm>
          <a:off x="4686300"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166624</xdr:rowOff>
    </xdr:from>
    <xdr:to>
      <xdr:col>20</xdr:col>
      <xdr:colOff>38100</xdr:colOff>
      <xdr:row>35</xdr:row>
      <xdr:rowOff>96774</xdr:rowOff>
    </xdr:to>
    <xdr:sp macro="" textlink="">
      <xdr:nvSpPr>
        <xdr:cNvPr id="82" name="楕円 81"/>
        <xdr:cNvSpPr/>
      </xdr:nvSpPr>
      <xdr:spPr>
        <a:xfrm>
          <a:off x="3746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113301</xdr:rowOff>
    </xdr:from>
    <xdr:ext cx="469744" cy="259045"/>
    <xdr:sp macro="" textlink="">
      <xdr:nvSpPr>
        <xdr:cNvPr id="83" name="テキスト ボックス 82"/>
        <xdr:cNvSpPr txBox="1"/>
      </xdr:nvSpPr>
      <xdr:spPr>
        <a:xfrm>
          <a:off x="3562428" y="57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11938</xdr:rowOff>
    </xdr:from>
    <xdr:to>
      <xdr:col>15</xdr:col>
      <xdr:colOff>101600</xdr:colOff>
      <xdr:row>35</xdr:row>
      <xdr:rowOff>113538</xdr:rowOff>
    </xdr:to>
    <xdr:sp macro="" textlink="">
      <xdr:nvSpPr>
        <xdr:cNvPr id="84" name="楕円 83"/>
        <xdr:cNvSpPr/>
      </xdr:nvSpPr>
      <xdr:spPr>
        <a:xfrm>
          <a:off x="2857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130065</xdr:rowOff>
    </xdr:from>
    <xdr:ext cx="469744" cy="259045"/>
    <xdr:sp macro="" textlink="">
      <xdr:nvSpPr>
        <xdr:cNvPr id="85" name="テキスト ボックス 84"/>
        <xdr:cNvSpPr txBox="1"/>
      </xdr:nvSpPr>
      <xdr:spPr>
        <a:xfrm>
          <a:off x="2673428" y="578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5080</xdr:rowOff>
    </xdr:from>
    <xdr:to>
      <xdr:col>10</xdr:col>
      <xdr:colOff>165100</xdr:colOff>
      <xdr:row>35</xdr:row>
      <xdr:rowOff>106680</xdr:rowOff>
    </xdr:to>
    <xdr:sp macro="" textlink="">
      <xdr:nvSpPr>
        <xdr:cNvPr id="86" name="楕円 85"/>
        <xdr:cNvSpPr/>
      </xdr:nvSpPr>
      <xdr:spPr>
        <a:xfrm>
          <a:off x="1968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123207</xdr:rowOff>
    </xdr:from>
    <xdr:ext cx="469744" cy="259045"/>
    <xdr:sp macro="" textlink="">
      <xdr:nvSpPr>
        <xdr:cNvPr id="87" name="テキスト ボックス 86"/>
        <xdr:cNvSpPr txBox="1"/>
      </xdr:nvSpPr>
      <xdr:spPr>
        <a:xfrm>
          <a:off x="1784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88" name="楕円 87"/>
        <xdr:cNvSpPr/>
      </xdr:nvSpPr>
      <xdr:spPr>
        <a:xfrm>
          <a:off x="1079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89" name="テキスト ボックス 88"/>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152641</xdr:rowOff>
    </xdr:from>
    <xdr:to>
      <xdr:col>24</xdr:col>
      <xdr:colOff>63500</xdr:colOff>
      <xdr:row>59</xdr:row>
      <xdr:rowOff>2032</xdr:rowOff>
    </xdr:to>
    <xdr:cxnSp macro="">
      <xdr:nvCxnSpPr>
        <xdr:cNvPr id="119" name="直線コネクタ 118"/>
        <xdr:cNvCxnSpPr/>
      </xdr:nvCxnSpPr>
      <xdr:spPr>
        <a:xfrm flipV="1">
          <a:off x="3797300" y="10096741"/>
          <a:ext cx="8382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162420</xdr:rowOff>
    </xdr:from>
    <xdr:to>
      <xdr:col>19</xdr:col>
      <xdr:colOff>177800</xdr:colOff>
      <xdr:row>59</xdr:row>
      <xdr:rowOff>2032</xdr:rowOff>
    </xdr:to>
    <xdr:cxnSp macro="">
      <xdr:nvCxnSpPr>
        <xdr:cNvPr id="122" name="直線コネクタ 121"/>
        <xdr:cNvCxnSpPr/>
      </xdr:nvCxnSpPr>
      <xdr:spPr>
        <a:xfrm>
          <a:off x="2908300" y="10106520"/>
          <a:ext cx="889000"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165633</xdr:rowOff>
    </xdr:from>
    <xdr:to>
      <xdr:col>15</xdr:col>
      <xdr:colOff>50800</xdr:colOff>
      <xdr:row>58</xdr:row>
      <xdr:rowOff>162420</xdr:rowOff>
    </xdr:to>
    <xdr:cxnSp macro="">
      <xdr:nvCxnSpPr>
        <xdr:cNvPr id="125" name="直線コネクタ 124"/>
        <xdr:cNvCxnSpPr/>
      </xdr:nvCxnSpPr>
      <xdr:spPr>
        <a:xfrm>
          <a:off x="2019300" y="8909583"/>
          <a:ext cx="889000" cy="119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165633</xdr:rowOff>
    </xdr:from>
    <xdr:to>
      <xdr:col>10</xdr:col>
      <xdr:colOff>114300</xdr:colOff>
      <xdr:row>57</xdr:row>
      <xdr:rowOff>65722</xdr:rowOff>
    </xdr:to>
    <xdr:cxnSp macro="">
      <xdr:nvCxnSpPr>
        <xdr:cNvPr id="128" name="直線コネクタ 127"/>
        <xdr:cNvCxnSpPr/>
      </xdr:nvCxnSpPr>
      <xdr:spPr>
        <a:xfrm flipV="1">
          <a:off x="1130300" y="8909583"/>
          <a:ext cx="889000" cy="92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101841</xdr:rowOff>
    </xdr:from>
    <xdr:to>
      <xdr:col>24</xdr:col>
      <xdr:colOff>114300</xdr:colOff>
      <xdr:row>59</xdr:row>
      <xdr:rowOff>31991</xdr:rowOff>
    </xdr:to>
    <xdr:sp macro="" textlink="">
      <xdr:nvSpPr>
        <xdr:cNvPr id="138" name="楕円 137"/>
        <xdr:cNvSpPr/>
      </xdr:nvSpPr>
      <xdr:spPr>
        <a:xfrm>
          <a:off x="4584700" y="100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80268</xdr:rowOff>
    </xdr:from>
    <xdr:ext cx="534377" cy="259045"/>
    <xdr:sp macro="" textlink="">
      <xdr:nvSpPr>
        <xdr:cNvPr id="139" name="総務費該当値テキスト"/>
        <xdr:cNvSpPr txBox="1"/>
      </xdr:nvSpPr>
      <xdr:spPr>
        <a:xfrm>
          <a:off x="4686300" y="100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122682</xdr:rowOff>
    </xdr:from>
    <xdr:to>
      <xdr:col>20</xdr:col>
      <xdr:colOff>38100</xdr:colOff>
      <xdr:row>59</xdr:row>
      <xdr:rowOff>52832</xdr:rowOff>
    </xdr:to>
    <xdr:sp macro="" textlink="">
      <xdr:nvSpPr>
        <xdr:cNvPr id="140" name="楕円 139"/>
        <xdr:cNvSpPr/>
      </xdr:nvSpPr>
      <xdr:spPr>
        <a:xfrm>
          <a:off x="3746500" y="100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43959</xdr:rowOff>
    </xdr:from>
    <xdr:ext cx="534377" cy="259045"/>
    <xdr:sp macro="" textlink="">
      <xdr:nvSpPr>
        <xdr:cNvPr id="141" name="テキスト ボックス 140"/>
        <xdr:cNvSpPr txBox="1"/>
      </xdr:nvSpPr>
      <xdr:spPr>
        <a:xfrm>
          <a:off x="3530111" y="101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111620</xdr:rowOff>
    </xdr:from>
    <xdr:to>
      <xdr:col>15</xdr:col>
      <xdr:colOff>101600</xdr:colOff>
      <xdr:row>59</xdr:row>
      <xdr:rowOff>41770</xdr:rowOff>
    </xdr:to>
    <xdr:sp macro="" textlink="">
      <xdr:nvSpPr>
        <xdr:cNvPr id="142" name="楕円 141"/>
        <xdr:cNvSpPr/>
      </xdr:nvSpPr>
      <xdr:spPr>
        <a:xfrm>
          <a:off x="2857500" y="100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32897</xdr:rowOff>
    </xdr:from>
    <xdr:ext cx="534377" cy="259045"/>
    <xdr:sp macro="" textlink="">
      <xdr:nvSpPr>
        <xdr:cNvPr id="143" name="テキスト ボックス 142"/>
        <xdr:cNvSpPr txBox="1"/>
      </xdr:nvSpPr>
      <xdr:spPr>
        <a:xfrm>
          <a:off x="2641111" y="1014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114833</xdr:rowOff>
    </xdr:from>
    <xdr:to>
      <xdr:col>10</xdr:col>
      <xdr:colOff>165100</xdr:colOff>
      <xdr:row>52</xdr:row>
      <xdr:rowOff>44983</xdr:rowOff>
    </xdr:to>
    <xdr:sp macro="" textlink="">
      <xdr:nvSpPr>
        <xdr:cNvPr id="144" name="楕円 143"/>
        <xdr:cNvSpPr/>
      </xdr:nvSpPr>
      <xdr:spPr>
        <a:xfrm>
          <a:off x="1968500" y="88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36110</xdr:rowOff>
    </xdr:from>
    <xdr:ext cx="599010" cy="259045"/>
    <xdr:sp macro="" textlink="">
      <xdr:nvSpPr>
        <xdr:cNvPr id="145" name="テキスト ボックス 144"/>
        <xdr:cNvSpPr txBox="1"/>
      </xdr:nvSpPr>
      <xdr:spPr>
        <a:xfrm>
          <a:off x="1719795" y="895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14922</xdr:rowOff>
    </xdr:from>
    <xdr:to>
      <xdr:col>6</xdr:col>
      <xdr:colOff>38100</xdr:colOff>
      <xdr:row>57</xdr:row>
      <xdr:rowOff>116522</xdr:rowOff>
    </xdr:to>
    <xdr:sp macro="" textlink="">
      <xdr:nvSpPr>
        <xdr:cNvPr id="146" name="楕円 145"/>
        <xdr:cNvSpPr/>
      </xdr:nvSpPr>
      <xdr:spPr>
        <a:xfrm>
          <a:off x="1079500" y="9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133049</xdr:rowOff>
    </xdr:from>
    <xdr:ext cx="534377" cy="259045"/>
    <xdr:sp macro="" textlink="">
      <xdr:nvSpPr>
        <xdr:cNvPr id="147" name="テキスト ボックス 146"/>
        <xdr:cNvSpPr txBox="1"/>
      </xdr:nvSpPr>
      <xdr:spPr>
        <a:xfrm>
          <a:off x="863111" y="95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29707</xdr:rowOff>
    </xdr:from>
    <xdr:to>
      <xdr:col>24</xdr:col>
      <xdr:colOff>63500</xdr:colOff>
      <xdr:row>73</xdr:row>
      <xdr:rowOff>55493</xdr:rowOff>
    </xdr:to>
    <xdr:cxnSp macro="">
      <xdr:nvCxnSpPr>
        <xdr:cNvPr id="175" name="直線コネクタ 174"/>
        <xdr:cNvCxnSpPr/>
      </xdr:nvCxnSpPr>
      <xdr:spPr>
        <a:xfrm flipV="1">
          <a:off x="3797300" y="12545557"/>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55493</xdr:rowOff>
    </xdr:from>
    <xdr:to>
      <xdr:col>19</xdr:col>
      <xdr:colOff>177800</xdr:colOff>
      <xdr:row>73</xdr:row>
      <xdr:rowOff>60568</xdr:rowOff>
    </xdr:to>
    <xdr:cxnSp macro="">
      <xdr:nvCxnSpPr>
        <xdr:cNvPr id="178" name="直線コネクタ 177"/>
        <xdr:cNvCxnSpPr/>
      </xdr:nvCxnSpPr>
      <xdr:spPr>
        <a:xfrm flipV="1">
          <a:off x="2908300" y="12571343"/>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60568</xdr:rowOff>
    </xdr:from>
    <xdr:to>
      <xdr:col>15</xdr:col>
      <xdr:colOff>50800</xdr:colOff>
      <xdr:row>74</xdr:row>
      <xdr:rowOff>145881</xdr:rowOff>
    </xdr:to>
    <xdr:cxnSp macro="">
      <xdr:nvCxnSpPr>
        <xdr:cNvPr id="181" name="直線コネクタ 180"/>
        <xdr:cNvCxnSpPr/>
      </xdr:nvCxnSpPr>
      <xdr:spPr>
        <a:xfrm flipV="1">
          <a:off x="2019300" y="12576418"/>
          <a:ext cx="889000" cy="25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145881</xdr:rowOff>
    </xdr:from>
    <xdr:to>
      <xdr:col>10</xdr:col>
      <xdr:colOff>114300</xdr:colOff>
      <xdr:row>75</xdr:row>
      <xdr:rowOff>8393</xdr:rowOff>
    </xdr:to>
    <xdr:cxnSp macro="">
      <xdr:nvCxnSpPr>
        <xdr:cNvPr id="184" name="直線コネクタ 183"/>
        <xdr:cNvCxnSpPr/>
      </xdr:nvCxnSpPr>
      <xdr:spPr>
        <a:xfrm flipV="1">
          <a:off x="1130300" y="12833181"/>
          <a:ext cx="889000" cy="3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150357</xdr:rowOff>
    </xdr:from>
    <xdr:to>
      <xdr:col>24</xdr:col>
      <xdr:colOff>114300</xdr:colOff>
      <xdr:row>73</xdr:row>
      <xdr:rowOff>80507</xdr:rowOff>
    </xdr:to>
    <xdr:sp macro="" textlink="">
      <xdr:nvSpPr>
        <xdr:cNvPr id="194" name="楕円 193"/>
        <xdr:cNvSpPr/>
      </xdr:nvSpPr>
      <xdr:spPr>
        <a:xfrm>
          <a:off x="4584700" y="1249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1784</xdr:rowOff>
    </xdr:from>
    <xdr:ext cx="599010" cy="259045"/>
    <xdr:sp macro="" textlink="">
      <xdr:nvSpPr>
        <xdr:cNvPr id="195" name="民生費該当値テキスト"/>
        <xdr:cNvSpPr txBox="1"/>
      </xdr:nvSpPr>
      <xdr:spPr>
        <a:xfrm>
          <a:off x="4686300" y="123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4693</xdr:rowOff>
    </xdr:from>
    <xdr:to>
      <xdr:col>20</xdr:col>
      <xdr:colOff>38100</xdr:colOff>
      <xdr:row>73</xdr:row>
      <xdr:rowOff>106293</xdr:rowOff>
    </xdr:to>
    <xdr:sp macro="" textlink="">
      <xdr:nvSpPr>
        <xdr:cNvPr id="196" name="楕円 195"/>
        <xdr:cNvSpPr/>
      </xdr:nvSpPr>
      <xdr:spPr>
        <a:xfrm>
          <a:off x="3746500" y="12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122820</xdr:rowOff>
    </xdr:from>
    <xdr:ext cx="599010" cy="259045"/>
    <xdr:sp macro="" textlink="">
      <xdr:nvSpPr>
        <xdr:cNvPr id="197" name="テキスト ボックス 196"/>
        <xdr:cNvSpPr txBox="1"/>
      </xdr:nvSpPr>
      <xdr:spPr>
        <a:xfrm>
          <a:off x="3497795" y="1229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9768</xdr:rowOff>
    </xdr:from>
    <xdr:to>
      <xdr:col>15</xdr:col>
      <xdr:colOff>101600</xdr:colOff>
      <xdr:row>73</xdr:row>
      <xdr:rowOff>111368</xdr:rowOff>
    </xdr:to>
    <xdr:sp macro="" textlink="">
      <xdr:nvSpPr>
        <xdr:cNvPr id="198" name="楕円 197"/>
        <xdr:cNvSpPr/>
      </xdr:nvSpPr>
      <xdr:spPr>
        <a:xfrm>
          <a:off x="2857500" y="125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127895</xdr:rowOff>
    </xdr:from>
    <xdr:ext cx="599010" cy="259045"/>
    <xdr:sp macro="" textlink="">
      <xdr:nvSpPr>
        <xdr:cNvPr id="199" name="テキスト ボックス 198"/>
        <xdr:cNvSpPr txBox="1"/>
      </xdr:nvSpPr>
      <xdr:spPr>
        <a:xfrm>
          <a:off x="2608795" y="1230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95081</xdr:rowOff>
    </xdr:from>
    <xdr:to>
      <xdr:col>10</xdr:col>
      <xdr:colOff>165100</xdr:colOff>
      <xdr:row>75</xdr:row>
      <xdr:rowOff>25231</xdr:rowOff>
    </xdr:to>
    <xdr:sp macro="" textlink="">
      <xdr:nvSpPr>
        <xdr:cNvPr id="200" name="楕円 199"/>
        <xdr:cNvSpPr/>
      </xdr:nvSpPr>
      <xdr:spPr>
        <a:xfrm>
          <a:off x="1968500" y="127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41758</xdr:rowOff>
    </xdr:from>
    <xdr:ext cx="599010" cy="259045"/>
    <xdr:sp macro="" textlink="">
      <xdr:nvSpPr>
        <xdr:cNvPr id="201" name="テキスト ボックス 200"/>
        <xdr:cNvSpPr txBox="1"/>
      </xdr:nvSpPr>
      <xdr:spPr>
        <a:xfrm>
          <a:off x="1719795" y="125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129043</xdr:rowOff>
    </xdr:from>
    <xdr:to>
      <xdr:col>6</xdr:col>
      <xdr:colOff>38100</xdr:colOff>
      <xdr:row>75</xdr:row>
      <xdr:rowOff>59193</xdr:rowOff>
    </xdr:to>
    <xdr:sp macro="" textlink="">
      <xdr:nvSpPr>
        <xdr:cNvPr id="202" name="楕円 201"/>
        <xdr:cNvSpPr/>
      </xdr:nvSpPr>
      <xdr:spPr>
        <a:xfrm>
          <a:off x="1079500" y="1281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75720</xdr:rowOff>
    </xdr:from>
    <xdr:ext cx="599010" cy="259045"/>
    <xdr:sp macro="" textlink="">
      <xdr:nvSpPr>
        <xdr:cNvPr id="203" name="テキスト ボックス 202"/>
        <xdr:cNvSpPr txBox="1"/>
      </xdr:nvSpPr>
      <xdr:spPr>
        <a:xfrm>
          <a:off x="830795" y="1259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89446</xdr:rowOff>
    </xdr:from>
    <xdr:to>
      <xdr:col>24</xdr:col>
      <xdr:colOff>63500</xdr:colOff>
      <xdr:row>97</xdr:row>
      <xdr:rowOff>70834</xdr:rowOff>
    </xdr:to>
    <xdr:cxnSp macro="">
      <xdr:nvCxnSpPr>
        <xdr:cNvPr id="233" name="直線コネクタ 232"/>
        <xdr:cNvCxnSpPr/>
      </xdr:nvCxnSpPr>
      <xdr:spPr>
        <a:xfrm>
          <a:off x="3797300" y="16548646"/>
          <a:ext cx="838200" cy="15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89446</xdr:rowOff>
    </xdr:from>
    <xdr:to>
      <xdr:col>19</xdr:col>
      <xdr:colOff>177800</xdr:colOff>
      <xdr:row>97</xdr:row>
      <xdr:rowOff>17342</xdr:rowOff>
    </xdr:to>
    <xdr:cxnSp macro="">
      <xdr:nvCxnSpPr>
        <xdr:cNvPr id="236" name="直線コネクタ 235"/>
        <xdr:cNvCxnSpPr/>
      </xdr:nvCxnSpPr>
      <xdr:spPr>
        <a:xfrm flipV="1">
          <a:off x="2908300" y="16548646"/>
          <a:ext cx="889000" cy="9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17342</xdr:rowOff>
    </xdr:from>
    <xdr:to>
      <xdr:col>15</xdr:col>
      <xdr:colOff>50800</xdr:colOff>
      <xdr:row>98</xdr:row>
      <xdr:rowOff>16066</xdr:rowOff>
    </xdr:to>
    <xdr:cxnSp macro="">
      <xdr:nvCxnSpPr>
        <xdr:cNvPr id="239" name="直線コネクタ 238"/>
        <xdr:cNvCxnSpPr/>
      </xdr:nvCxnSpPr>
      <xdr:spPr>
        <a:xfrm flipV="1">
          <a:off x="2019300" y="16647992"/>
          <a:ext cx="889000" cy="17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119487</xdr:rowOff>
    </xdr:from>
    <xdr:to>
      <xdr:col>10</xdr:col>
      <xdr:colOff>114300</xdr:colOff>
      <xdr:row>98</xdr:row>
      <xdr:rowOff>16066</xdr:rowOff>
    </xdr:to>
    <xdr:cxnSp macro="">
      <xdr:nvCxnSpPr>
        <xdr:cNvPr id="242" name="直線コネクタ 241"/>
        <xdr:cNvCxnSpPr/>
      </xdr:nvCxnSpPr>
      <xdr:spPr>
        <a:xfrm>
          <a:off x="1130300" y="16750137"/>
          <a:ext cx="889000" cy="6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20034</xdr:rowOff>
    </xdr:from>
    <xdr:to>
      <xdr:col>24</xdr:col>
      <xdr:colOff>114300</xdr:colOff>
      <xdr:row>97</xdr:row>
      <xdr:rowOff>121634</xdr:rowOff>
    </xdr:to>
    <xdr:sp macro="" textlink="">
      <xdr:nvSpPr>
        <xdr:cNvPr id="252" name="楕円 251"/>
        <xdr:cNvSpPr/>
      </xdr:nvSpPr>
      <xdr:spPr>
        <a:xfrm>
          <a:off x="4584700" y="166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169911</xdr:rowOff>
    </xdr:from>
    <xdr:ext cx="534377" cy="259045"/>
    <xdr:sp macro="" textlink="">
      <xdr:nvSpPr>
        <xdr:cNvPr id="253" name="衛生費該当値テキスト"/>
        <xdr:cNvSpPr txBox="1"/>
      </xdr:nvSpPr>
      <xdr:spPr>
        <a:xfrm>
          <a:off x="4686300" y="166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38646</xdr:rowOff>
    </xdr:from>
    <xdr:to>
      <xdr:col>20</xdr:col>
      <xdr:colOff>38100</xdr:colOff>
      <xdr:row>96</xdr:row>
      <xdr:rowOff>140246</xdr:rowOff>
    </xdr:to>
    <xdr:sp macro="" textlink="">
      <xdr:nvSpPr>
        <xdr:cNvPr id="254" name="楕円 253"/>
        <xdr:cNvSpPr/>
      </xdr:nvSpPr>
      <xdr:spPr>
        <a:xfrm>
          <a:off x="3746500" y="164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131373</xdr:rowOff>
    </xdr:from>
    <xdr:ext cx="534377" cy="259045"/>
    <xdr:sp macro="" textlink="">
      <xdr:nvSpPr>
        <xdr:cNvPr id="255" name="テキスト ボックス 254"/>
        <xdr:cNvSpPr txBox="1"/>
      </xdr:nvSpPr>
      <xdr:spPr>
        <a:xfrm>
          <a:off x="3530111" y="165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137992</xdr:rowOff>
    </xdr:from>
    <xdr:to>
      <xdr:col>15</xdr:col>
      <xdr:colOff>101600</xdr:colOff>
      <xdr:row>97</xdr:row>
      <xdr:rowOff>68142</xdr:rowOff>
    </xdr:to>
    <xdr:sp macro="" textlink="">
      <xdr:nvSpPr>
        <xdr:cNvPr id="256" name="楕円 255"/>
        <xdr:cNvSpPr/>
      </xdr:nvSpPr>
      <xdr:spPr>
        <a:xfrm>
          <a:off x="2857500" y="165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59269</xdr:rowOff>
    </xdr:from>
    <xdr:ext cx="534377" cy="259045"/>
    <xdr:sp macro="" textlink="">
      <xdr:nvSpPr>
        <xdr:cNvPr id="257" name="テキスト ボックス 256"/>
        <xdr:cNvSpPr txBox="1"/>
      </xdr:nvSpPr>
      <xdr:spPr>
        <a:xfrm>
          <a:off x="2641111" y="1668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136716</xdr:rowOff>
    </xdr:from>
    <xdr:to>
      <xdr:col>10</xdr:col>
      <xdr:colOff>165100</xdr:colOff>
      <xdr:row>98</xdr:row>
      <xdr:rowOff>66866</xdr:rowOff>
    </xdr:to>
    <xdr:sp macro="" textlink="">
      <xdr:nvSpPr>
        <xdr:cNvPr id="258" name="楕円 257"/>
        <xdr:cNvSpPr/>
      </xdr:nvSpPr>
      <xdr:spPr>
        <a:xfrm>
          <a:off x="1968500" y="167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57993</xdr:rowOff>
    </xdr:from>
    <xdr:ext cx="534377" cy="259045"/>
    <xdr:sp macro="" textlink="">
      <xdr:nvSpPr>
        <xdr:cNvPr id="259" name="テキスト ボックス 258"/>
        <xdr:cNvSpPr txBox="1"/>
      </xdr:nvSpPr>
      <xdr:spPr>
        <a:xfrm>
          <a:off x="1752111" y="1686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68687</xdr:rowOff>
    </xdr:from>
    <xdr:to>
      <xdr:col>6</xdr:col>
      <xdr:colOff>38100</xdr:colOff>
      <xdr:row>97</xdr:row>
      <xdr:rowOff>170287</xdr:rowOff>
    </xdr:to>
    <xdr:sp macro="" textlink="">
      <xdr:nvSpPr>
        <xdr:cNvPr id="260" name="楕円 259"/>
        <xdr:cNvSpPr/>
      </xdr:nvSpPr>
      <xdr:spPr>
        <a:xfrm>
          <a:off x="1079500" y="166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161414</xdr:rowOff>
    </xdr:from>
    <xdr:ext cx="534377" cy="259045"/>
    <xdr:sp macro="" textlink="">
      <xdr:nvSpPr>
        <xdr:cNvPr id="261" name="テキスト ボックス 260"/>
        <xdr:cNvSpPr txBox="1"/>
      </xdr:nvSpPr>
      <xdr:spPr>
        <a:xfrm>
          <a:off x="863111" y="167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18923</xdr:rowOff>
    </xdr:from>
    <xdr:to>
      <xdr:col>55</xdr:col>
      <xdr:colOff>0</xdr:colOff>
      <xdr:row>38</xdr:row>
      <xdr:rowOff>21209</xdr:rowOff>
    </xdr:to>
    <xdr:cxnSp macro="">
      <xdr:nvCxnSpPr>
        <xdr:cNvPr id="290" name="直線コネクタ 289"/>
        <xdr:cNvCxnSpPr/>
      </xdr:nvCxnSpPr>
      <xdr:spPr>
        <a:xfrm>
          <a:off x="9639300" y="653402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4826</xdr:rowOff>
    </xdr:from>
    <xdr:to>
      <xdr:col>50</xdr:col>
      <xdr:colOff>114300</xdr:colOff>
      <xdr:row>38</xdr:row>
      <xdr:rowOff>18923</xdr:rowOff>
    </xdr:to>
    <xdr:cxnSp macro="">
      <xdr:nvCxnSpPr>
        <xdr:cNvPr id="293" name="直線コネクタ 292"/>
        <xdr:cNvCxnSpPr/>
      </xdr:nvCxnSpPr>
      <xdr:spPr>
        <a:xfrm>
          <a:off x="8750300" y="651992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158750</xdr:rowOff>
    </xdr:from>
    <xdr:to>
      <xdr:col>45</xdr:col>
      <xdr:colOff>177800</xdr:colOff>
      <xdr:row>38</xdr:row>
      <xdr:rowOff>4826</xdr:rowOff>
    </xdr:to>
    <xdr:cxnSp macro="">
      <xdr:nvCxnSpPr>
        <xdr:cNvPr id="296" name="直線コネクタ 295"/>
        <xdr:cNvCxnSpPr/>
      </xdr:nvCxnSpPr>
      <xdr:spPr>
        <a:xfrm>
          <a:off x="7861300" y="650240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158750</xdr:rowOff>
    </xdr:from>
    <xdr:to>
      <xdr:col>41</xdr:col>
      <xdr:colOff>50800</xdr:colOff>
      <xdr:row>38</xdr:row>
      <xdr:rowOff>23495</xdr:rowOff>
    </xdr:to>
    <xdr:cxnSp macro="">
      <xdr:nvCxnSpPr>
        <xdr:cNvPr id="299" name="直線コネクタ 298"/>
        <xdr:cNvCxnSpPr/>
      </xdr:nvCxnSpPr>
      <xdr:spPr>
        <a:xfrm flipV="1">
          <a:off x="6972300" y="6502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141859</xdr:rowOff>
    </xdr:from>
    <xdr:to>
      <xdr:col>55</xdr:col>
      <xdr:colOff>50800</xdr:colOff>
      <xdr:row>38</xdr:row>
      <xdr:rowOff>72010</xdr:rowOff>
    </xdr:to>
    <xdr:sp macro="" textlink="">
      <xdr:nvSpPr>
        <xdr:cNvPr id="309" name="楕円 308"/>
        <xdr:cNvSpPr/>
      </xdr:nvSpPr>
      <xdr:spPr>
        <a:xfrm>
          <a:off x="10426700" y="6485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120286</xdr:rowOff>
    </xdr:from>
    <xdr:ext cx="378565" cy="259045"/>
    <xdr:sp macro="" textlink="">
      <xdr:nvSpPr>
        <xdr:cNvPr id="310" name="労働費該当値テキスト"/>
        <xdr:cNvSpPr txBox="1"/>
      </xdr:nvSpPr>
      <xdr:spPr>
        <a:xfrm>
          <a:off x="10528300" y="646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139573</xdr:rowOff>
    </xdr:from>
    <xdr:to>
      <xdr:col>50</xdr:col>
      <xdr:colOff>165100</xdr:colOff>
      <xdr:row>38</xdr:row>
      <xdr:rowOff>69723</xdr:rowOff>
    </xdr:to>
    <xdr:sp macro="" textlink="">
      <xdr:nvSpPr>
        <xdr:cNvPr id="311" name="楕円 310"/>
        <xdr:cNvSpPr/>
      </xdr:nvSpPr>
      <xdr:spPr>
        <a:xfrm>
          <a:off x="9588500" y="64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60850</xdr:rowOff>
    </xdr:from>
    <xdr:ext cx="378565" cy="259045"/>
    <xdr:sp macro="" textlink="">
      <xdr:nvSpPr>
        <xdr:cNvPr id="312" name="テキスト ボックス 311"/>
        <xdr:cNvSpPr txBox="1"/>
      </xdr:nvSpPr>
      <xdr:spPr>
        <a:xfrm>
          <a:off x="9450017" y="657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125476</xdr:rowOff>
    </xdr:from>
    <xdr:to>
      <xdr:col>46</xdr:col>
      <xdr:colOff>38100</xdr:colOff>
      <xdr:row>38</xdr:row>
      <xdr:rowOff>55626</xdr:rowOff>
    </xdr:to>
    <xdr:sp macro="" textlink="">
      <xdr:nvSpPr>
        <xdr:cNvPr id="313" name="楕円 312"/>
        <xdr:cNvSpPr/>
      </xdr:nvSpPr>
      <xdr:spPr>
        <a:xfrm>
          <a:off x="8699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46753</xdr:rowOff>
    </xdr:from>
    <xdr:ext cx="378565" cy="259045"/>
    <xdr:sp macro="" textlink="">
      <xdr:nvSpPr>
        <xdr:cNvPr id="314" name="テキスト ボックス 313"/>
        <xdr:cNvSpPr txBox="1"/>
      </xdr:nvSpPr>
      <xdr:spPr>
        <a:xfrm>
          <a:off x="8561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107950</xdr:rowOff>
    </xdr:from>
    <xdr:to>
      <xdr:col>41</xdr:col>
      <xdr:colOff>101600</xdr:colOff>
      <xdr:row>38</xdr:row>
      <xdr:rowOff>38100</xdr:rowOff>
    </xdr:to>
    <xdr:sp macro="" textlink="">
      <xdr:nvSpPr>
        <xdr:cNvPr id="315" name="楕円 314"/>
        <xdr:cNvSpPr/>
      </xdr:nvSpPr>
      <xdr:spPr>
        <a:xfrm>
          <a:off x="7810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29227</xdr:rowOff>
    </xdr:from>
    <xdr:ext cx="378565" cy="259045"/>
    <xdr:sp macro="" textlink="">
      <xdr:nvSpPr>
        <xdr:cNvPr id="316" name="テキスト ボックス 315"/>
        <xdr:cNvSpPr txBox="1"/>
      </xdr:nvSpPr>
      <xdr:spPr>
        <a:xfrm>
          <a:off x="7672017" y="6544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144145</xdr:rowOff>
    </xdr:from>
    <xdr:to>
      <xdr:col>36</xdr:col>
      <xdr:colOff>165100</xdr:colOff>
      <xdr:row>38</xdr:row>
      <xdr:rowOff>74295</xdr:rowOff>
    </xdr:to>
    <xdr:sp macro="" textlink="">
      <xdr:nvSpPr>
        <xdr:cNvPr id="317" name="楕円 316"/>
        <xdr:cNvSpPr/>
      </xdr:nvSpPr>
      <xdr:spPr>
        <a:xfrm>
          <a:off x="6921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65422</xdr:rowOff>
    </xdr:from>
    <xdr:ext cx="378565" cy="259045"/>
    <xdr:sp macro="" textlink="">
      <xdr:nvSpPr>
        <xdr:cNvPr id="318" name="テキスト ボックス 317"/>
        <xdr:cNvSpPr txBox="1"/>
      </xdr:nvSpPr>
      <xdr:spPr>
        <a:xfrm>
          <a:off x="6783017" y="658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156235</xdr:rowOff>
    </xdr:from>
    <xdr:to>
      <xdr:col>55</xdr:col>
      <xdr:colOff>0</xdr:colOff>
      <xdr:row>55</xdr:row>
      <xdr:rowOff>72872</xdr:rowOff>
    </xdr:to>
    <xdr:cxnSp macro="">
      <xdr:nvCxnSpPr>
        <xdr:cNvPr id="347" name="直線コネクタ 346"/>
        <xdr:cNvCxnSpPr/>
      </xdr:nvCxnSpPr>
      <xdr:spPr>
        <a:xfrm flipV="1">
          <a:off x="9639300" y="9414535"/>
          <a:ext cx="8382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72872</xdr:rowOff>
    </xdr:from>
    <xdr:to>
      <xdr:col>50</xdr:col>
      <xdr:colOff>114300</xdr:colOff>
      <xdr:row>55</xdr:row>
      <xdr:rowOff>115468</xdr:rowOff>
    </xdr:to>
    <xdr:cxnSp macro="">
      <xdr:nvCxnSpPr>
        <xdr:cNvPr id="350" name="直線コネクタ 349"/>
        <xdr:cNvCxnSpPr/>
      </xdr:nvCxnSpPr>
      <xdr:spPr>
        <a:xfrm flipV="1">
          <a:off x="8750300" y="9502622"/>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115468</xdr:rowOff>
    </xdr:from>
    <xdr:to>
      <xdr:col>45</xdr:col>
      <xdr:colOff>177800</xdr:colOff>
      <xdr:row>55</xdr:row>
      <xdr:rowOff>156235</xdr:rowOff>
    </xdr:to>
    <xdr:cxnSp macro="">
      <xdr:nvCxnSpPr>
        <xdr:cNvPr id="353" name="直線コネクタ 352"/>
        <xdr:cNvCxnSpPr/>
      </xdr:nvCxnSpPr>
      <xdr:spPr>
        <a:xfrm flipV="1">
          <a:off x="7861300" y="954521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140309</xdr:rowOff>
    </xdr:from>
    <xdr:to>
      <xdr:col>41</xdr:col>
      <xdr:colOff>50800</xdr:colOff>
      <xdr:row>55</xdr:row>
      <xdr:rowOff>156235</xdr:rowOff>
    </xdr:to>
    <xdr:cxnSp macro="">
      <xdr:nvCxnSpPr>
        <xdr:cNvPr id="356" name="直線コネクタ 355"/>
        <xdr:cNvCxnSpPr/>
      </xdr:nvCxnSpPr>
      <xdr:spPr>
        <a:xfrm>
          <a:off x="6972300" y="9570059"/>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105435</xdr:rowOff>
    </xdr:from>
    <xdr:to>
      <xdr:col>55</xdr:col>
      <xdr:colOff>50800</xdr:colOff>
      <xdr:row>55</xdr:row>
      <xdr:rowOff>35585</xdr:rowOff>
    </xdr:to>
    <xdr:sp macro="" textlink="">
      <xdr:nvSpPr>
        <xdr:cNvPr id="366" name="楕円 365"/>
        <xdr:cNvSpPr/>
      </xdr:nvSpPr>
      <xdr:spPr>
        <a:xfrm>
          <a:off x="10426700" y="93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128312</xdr:rowOff>
    </xdr:from>
    <xdr:ext cx="469744" cy="259045"/>
    <xdr:sp macro="" textlink="">
      <xdr:nvSpPr>
        <xdr:cNvPr id="367" name="農林水産業費該当値テキスト"/>
        <xdr:cNvSpPr txBox="1"/>
      </xdr:nvSpPr>
      <xdr:spPr>
        <a:xfrm>
          <a:off x="10528300" y="921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22072</xdr:rowOff>
    </xdr:from>
    <xdr:to>
      <xdr:col>50</xdr:col>
      <xdr:colOff>165100</xdr:colOff>
      <xdr:row>55</xdr:row>
      <xdr:rowOff>123672</xdr:rowOff>
    </xdr:to>
    <xdr:sp macro="" textlink="">
      <xdr:nvSpPr>
        <xdr:cNvPr id="368" name="楕円 367"/>
        <xdr:cNvSpPr/>
      </xdr:nvSpPr>
      <xdr:spPr>
        <a:xfrm>
          <a:off x="9588500" y="94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140199</xdr:rowOff>
    </xdr:from>
    <xdr:ext cx="469744" cy="259045"/>
    <xdr:sp macro="" textlink="">
      <xdr:nvSpPr>
        <xdr:cNvPr id="369" name="テキスト ボックス 368"/>
        <xdr:cNvSpPr txBox="1"/>
      </xdr:nvSpPr>
      <xdr:spPr>
        <a:xfrm>
          <a:off x="9404428" y="92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64668</xdr:rowOff>
    </xdr:from>
    <xdr:to>
      <xdr:col>46</xdr:col>
      <xdr:colOff>38100</xdr:colOff>
      <xdr:row>55</xdr:row>
      <xdr:rowOff>166268</xdr:rowOff>
    </xdr:to>
    <xdr:sp macro="" textlink="">
      <xdr:nvSpPr>
        <xdr:cNvPr id="370" name="楕円 369"/>
        <xdr:cNvSpPr/>
      </xdr:nvSpPr>
      <xdr:spPr>
        <a:xfrm>
          <a:off x="8699500" y="94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11345</xdr:rowOff>
    </xdr:from>
    <xdr:ext cx="469744" cy="259045"/>
    <xdr:sp macro="" textlink="">
      <xdr:nvSpPr>
        <xdr:cNvPr id="371" name="テキスト ボックス 370"/>
        <xdr:cNvSpPr txBox="1"/>
      </xdr:nvSpPr>
      <xdr:spPr>
        <a:xfrm>
          <a:off x="8515428" y="926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105435</xdr:rowOff>
    </xdr:from>
    <xdr:to>
      <xdr:col>41</xdr:col>
      <xdr:colOff>101600</xdr:colOff>
      <xdr:row>56</xdr:row>
      <xdr:rowOff>35585</xdr:rowOff>
    </xdr:to>
    <xdr:sp macro="" textlink="">
      <xdr:nvSpPr>
        <xdr:cNvPr id="372" name="楕円 371"/>
        <xdr:cNvSpPr/>
      </xdr:nvSpPr>
      <xdr:spPr>
        <a:xfrm>
          <a:off x="7810500" y="9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52112</xdr:rowOff>
    </xdr:from>
    <xdr:ext cx="469744" cy="259045"/>
    <xdr:sp macro="" textlink="">
      <xdr:nvSpPr>
        <xdr:cNvPr id="373" name="テキスト ボックス 372"/>
        <xdr:cNvSpPr txBox="1"/>
      </xdr:nvSpPr>
      <xdr:spPr>
        <a:xfrm>
          <a:off x="7626428" y="93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89509</xdr:rowOff>
    </xdr:from>
    <xdr:to>
      <xdr:col>36</xdr:col>
      <xdr:colOff>165100</xdr:colOff>
      <xdr:row>56</xdr:row>
      <xdr:rowOff>19659</xdr:rowOff>
    </xdr:to>
    <xdr:sp macro="" textlink="">
      <xdr:nvSpPr>
        <xdr:cNvPr id="374" name="楕円 373"/>
        <xdr:cNvSpPr/>
      </xdr:nvSpPr>
      <xdr:spPr>
        <a:xfrm>
          <a:off x="6921500" y="95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36186</xdr:rowOff>
    </xdr:from>
    <xdr:ext cx="469744" cy="259045"/>
    <xdr:sp macro="" textlink="">
      <xdr:nvSpPr>
        <xdr:cNvPr id="375" name="テキスト ボックス 374"/>
        <xdr:cNvSpPr txBox="1"/>
      </xdr:nvSpPr>
      <xdr:spPr>
        <a:xfrm>
          <a:off x="6737428" y="929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105296</xdr:rowOff>
    </xdr:from>
    <xdr:to>
      <xdr:col>55</xdr:col>
      <xdr:colOff>0</xdr:colOff>
      <xdr:row>78</xdr:row>
      <xdr:rowOff>160258</xdr:rowOff>
    </xdr:to>
    <xdr:cxnSp macro="">
      <xdr:nvCxnSpPr>
        <xdr:cNvPr id="406" name="直線コネクタ 405"/>
        <xdr:cNvCxnSpPr/>
      </xdr:nvCxnSpPr>
      <xdr:spPr>
        <a:xfrm>
          <a:off x="9639300" y="13478396"/>
          <a:ext cx="8382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105296</xdr:rowOff>
    </xdr:from>
    <xdr:to>
      <xdr:col>50</xdr:col>
      <xdr:colOff>114300</xdr:colOff>
      <xdr:row>78</xdr:row>
      <xdr:rowOff>116481</xdr:rowOff>
    </xdr:to>
    <xdr:cxnSp macro="">
      <xdr:nvCxnSpPr>
        <xdr:cNvPr id="409" name="直線コネクタ 408"/>
        <xdr:cNvCxnSpPr/>
      </xdr:nvCxnSpPr>
      <xdr:spPr>
        <a:xfrm flipV="1">
          <a:off x="8750300" y="13478396"/>
          <a:ext cx="8890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51281</xdr:rowOff>
    </xdr:from>
    <xdr:to>
      <xdr:col>45</xdr:col>
      <xdr:colOff>177800</xdr:colOff>
      <xdr:row>78</xdr:row>
      <xdr:rowOff>116481</xdr:rowOff>
    </xdr:to>
    <xdr:cxnSp macro="">
      <xdr:nvCxnSpPr>
        <xdr:cNvPr id="412" name="直線コネクタ 411"/>
        <xdr:cNvCxnSpPr/>
      </xdr:nvCxnSpPr>
      <xdr:spPr>
        <a:xfrm>
          <a:off x="7861300" y="13424381"/>
          <a:ext cx="889000" cy="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51281</xdr:rowOff>
    </xdr:from>
    <xdr:to>
      <xdr:col>41</xdr:col>
      <xdr:colOff>50800</xdr:colOff>
      <xdr:row>79</xdr:row>
      <xdr:rowOff>384</xdr:rowOff>
    </xdr:to>
    <xdr:cxnSp macro="">
      <xdr:nvCxnSpPr>
        <xdr:cNvPr id="415" name="直線コネクタ 414"/>
        <xdr:cNvCxnSpPr/>
      </xdr:nvCxnSpPr>
      <xdr:spPr>
        <a:xfrm flipV="1">
          <a:off x="6972300" y="13424381"/>
          <a:ext cx="889000" cy="1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109458</xdr:rowOff>
    </xdr:from>
    <xdr:to>
      <xdr:col>55</xdr:col>
      <xdr:colOff>50800</xdr:colOff>
      <xdr:row>79</xdr:row>
      <xdr:rowOff>39608</xdr:rowOff>
    </xdr:to>
    <xdr:sp macro="" textlink="">
      <xdr:nvSpPr>
        <xdr:cNvPr id="425" name="楕円 424"/>
        <xdr:cNvSpPr/>
      </xdr:nvSpPr>
      <xdr:spPr>
        <a:xfrm>
          <a:off x="10426700" y="1348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24385</xdr:rowOff>
    </xdr:from>
    <xdr:ext cx="469744" cy="259045"/>
    <xdr:sp macro="" textlink="">
      <xdr:nvSpPr>
        <xdr:cNvPr id="426" name="商工費該当値テキスト"/>
        <xdr:cNvSpPr txBox="1"/>
      </xdr:nvSpPr>
      <xdr:spPr>
        <a:xfrm>
          <a:off x="10528300" y="1339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54496</xdr:rowOff>
    </xdr:from>
    <xdr:to>
      <xdr:col>50</xdr:col>
      <xdr:colOff>165100</xdr:colOff>
      <xdr:row>78</xdr:row>
      <xdr:rowOff>156096</xdr:rowOff>
    </xdr:to>
    <xdr:sp macro="" textlink="">
      <xdr:nvSpPr>
        <xdr:cNvPr id="427" name="楕円 426"/>
        <xdr:cNvSpPr/>
      </xdr:nvSpPr>
      <xdr:spPr>
        <a:xfrm>
          <a:off x="9588500" y="134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147223</xdr:rowOff>
    </xdr:from>
    <xdr:ext cx="534377" cy="259045"/>
    <xdr:sp macro="" textlink="">
      <xdr:nvSpPr>
        <xdr:cNvPr id="428" name="テキスト ボックス 427"/>
        <xdr:cNvSpPr txBox="1"/>
      </xdr:nvSpPr>
      <xdr:spPr>
        <a:xfrm>
          <a:off x="9372111" y="1352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65681</xdr:rowOff>
    </xdr:from>
    <xdr:to>
      <xdr:col>46</xdr:col>
      <xdr:colOff>38100</xdr:colOff>
      <xdr:row>78</xdr:row>
      <xdr:rowOff>167281</xdr:rowOff>
    </xdr:to>
    <xdr:sp macro="" textlink="">
      <xdr:nvSpPr>
        <xdr:cNvPr id="429" name="楕円 428"/>
        <xdr:cNvSpPr/>
      </xdr:nvSpPr>
      <xdr:spPr>
        <a:xfrm>
          <a:off x="8699500" y="134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158408</xdr:rowOff>
    </xdr:from>
    <xdr:ext cx="469744" cy="259045"/>
    <xdr:sp macro="" textlink="">
      <xdr:nvSpPr>
        <xdr:cNvPr id="430" name="テキスト ボックス 429"/>
        <xdr:cNvSpPr txBox="1"/>
      </xdr:nvSpPr>
      <xdr:spPr>
        <a:xfrm>
          <a:off x="8515428" y="1353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481</xdr:rowOff>
    </xdr:from>
    <xdr:to>
      <xdr:col>41</xdr:col>
      <xdr:colOff>101600</xdr:colOff>
      <xdr:row>78</xdr:row>
      <xdr:rowOff>102081</xdr:rowOff>
    </xdr:to>
    <xdr:sp macro="" textlink="">
      <xdr:nvSpPr>
        <xdr:cNvPr id="431" name="楕円 430"/>
        <xdr:cNvSpPr/>
      </xdr:nvSpPr>
      <xdr:spPr>
        <a:xfrm>
          <a:off x="7810500" y="1337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93208</xdr:rowOff>
    </xdr:from>
    <xdr:ext cx="534377" cy="259045"/>
    <xdr:sp macro="" textlink="">
      <xdr:nvSpPr>
        <xdr:cNvPr id="432" name="テキスト ボックス 431"/>
        <xdr:cNvSpPr txBox="1"/>
      </xdr:nvSpPr>
      <xdr:spPr>
        <a:xfrm>
          <a:off x="7594111" y="1346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121034</xdr:rowOff>
    </xdr:from>
    <xdr:to>
      <xdr:col>36</xdr:col>
      <xdr:colOff>165100</xdr:colOff>
      <xdr:row>79</xdr:row>
      <xdr:rowOff>51184</xdr:rowOff>
    </xdr:to>
    <xdr:sp macro="" textlink="">
      <xdr:nvSpPr>
        <xdr:cNvPr id="433" name="楕円 432"/>
        <xdr:cNvSpPr/>
      </xdr:nvSpPr>
      <xdr:spPr>
        <a:xfrm>
          <a:off x="6921500" y="134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42311</xdr:rowOff>
    </xdr:from>
    <xdr:ext cx="469744" cy="259045"/>
    <xdr:sp macro="" textlink="">
      <xdr:nvSpPr>
        <xdr:cNvPr id="434" name="テキスト ボックス 433"/>
        <xdr:cNvSpPr txBox="1"/>
      </xdr:nvSpPr>
      <xdr:spPr>
        <a:xfrm>
          <a:off x="6737428" y="135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93019</xdr:rowOff>
    </xdr:from>
    <xdr:to>
      <xdr:col>55</xdr:col>
      <xdr:colOff>0</xdr:colOff>
      <xdr:row>95</xdr:row>
      <xdr:rowOff>124658</xdr:rowOff>
    </xdr:to>
    <xdr:cxnSp macro="">
      <xdr:nvCxnSpPr>
        <xdr:cNvPr id="462" name="直線コネクタ 461"/>
        <xdr:cNvCxnSpPr/>
      </xdr:nvCxnSpPr>
      <xdr:spPr>
        <a:xfrm>
          <a:off x="9639300" y="16380769"/>
          <a:ext cx="8382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20211</xdr:rowOff>
    </xdr:from>
    <xdr:to>
      <xdr:col>50</xdr:col>
      <xdr:colOff>114300</xdr:colOff>
      <xdr:row>95</xdr:row>
      <xdr:rowOff>93019</xdr:rowOff>
    </xdr:to>
    <xdr:cxnSp macro="">
      <xdr:nvCxnSpPr>
        <xdr:cNvPr id="465" name="直線コネクタ 464"/>
        <xdr:cNvCxnSpPr/>
      </xdr:nvCxnSpPr>
      <xdr:spPr>
        <a:xfrm>
          <a:off x="8750300" y="16307961"/>
          <a:ext cx="889000" cy="7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20211</xdr:rowOff>
    </xdr:from>
    <xdr:to>
      <xdr:col>45</xdr:col>
      <xdr:colOff>177800</xdr:colOff>
      <xdr:row>95</xdr:row>
      <xdr:rowOff>62068</xdr:rowOff>
    </xdr:to>
    <xdr:cxnSp macro="">
      <xdr:nvCxnSpPr>
        <xdr:cNvPr id="468" name="直線コネクタ 467"/>
        <xdr:cNvCxnSpPr/>
      </xdr:nvCxnSpPr>
      <xdr:spPr>
        <a:xfrm flipV="1">
          <a:off x="7861300" y="16307961"/>
          <a:ext cx="889000" cy="4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62068</xdr:rowOff>
    </xdr:from>
    <xdr:to>
      <xdr:col>41</xdr:col>
      <xdr:colOff>50800</xdr:colOff>
      <xdr:row>95</xdr:row>
      <xdr:rowOff>164548</xdr:rowOff>
    </xdr:to>
    <xdr:cxnSp macro="">
      <xdr:nvCxnSpPr>
        <xdr:cNvPr id="471" name="直線コネクタ 470"/>
        <xdr:cNvCxnSpPr/>
      </xdr:nvCxnSpPr>
      <xdr:spPr>
        <a:xfrm flipV="1">
          <a:off x="6972300" y="16349818"/>
          <a:ext cx="889000" cy="10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73858</xdr:rowOff>
    </xdr:from>
    <xdr:to>
      <xdr:col>55</xdr:col>
      <xdr:colOff>50800</xdr:colOff>
      <xdr:row>96</xdr:row>
      <xdr:rowOff>4008</xdr:rowOff>
    </xdr:to>
    <xdr:sp macro="" textlink="">
      <xdr:nvSpPr>
        <xdr:cNvPr id="481" name="楕円 480"/>
        <xdr:cNvSpPr/>
      </xdr:nvSpPr>
      <xdr:spPr>
        <a:xfrm>
          <a:off x="10426700" y="163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52285</xdr:rowOff>
    </xdr:from>
    <xdr:ext cx="534377" cy="259045"/>
    <xdr:sp macro="" textlink="">
      <xdr:nvSpPr>
        <xdr:cNvPr id="482" name="土木費該当値テキスト"/>
        <xdr:cNvSpPr txBox="1"/>
      </xdr:nvSpPr>
      <xdr:spPr>
        <a:xfrm>
          <a:off x="10528300" y="163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42219</xdr:rowOff>
    </xdr:from>
    <xdr:to>
      <xdr:col>50</xdr:col>
      <xdr:colOff>165100</xdr:colOff>
      <xdr:row>95</xdr:row>
      <xdr:rowOff>143819</xdr:rowOff>
    </xdr:to>
    <xdr:sp macro="" textlink="">
      <xdr:nvSpPr>
        <xdr:cNvPr id="483" name="楕円 482"/>
        <xdr:cNvSpPr/>
      </xdr:nvSpPr>
      <xdr:spPr>
        <a:xfrm>
          <a:off x="9588500" y="16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160346</xdr:rowOff>
    </xdr:from>
    <xdr:ext cx="534377" cy="259045"/>
    <xdr:sp macro="" textlink="">
      <xdr:nvSpPr>
        <xdr:cNvPr id="484" name="テキスト ボックス 483"/>
        <xdr:cNvSpPr txBox="1"/>
      </xdr:nvSpPr>
      <xdr:spPr>
        <a:xfrm>
          <a:off x="9372111" y="1610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140861</xdr:rowOff>
    </xdr:from>
    <xdr:to>
      <xdr:col>46</xdr:col>
      <xdr:colOff>38100</xdr:colOff>
      <xdr:row>95</xdr:row>
      <xdr:rowOff>71011</xdr:rowOff>
    </xdr:to>
    <xdr:sp macro="" textlink="">
      <xdr:nvSpPr>
        <xdr:cNvPr id="485" name="楕円 484"/>
        <xdr:cNvSpPr/>
      </xdr:nvSpPr>
      <xdr:spPr>
        <a:xfrm>
          <a:off x="8699500" y="162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87538</xdr:rowOff>
    </xdr:from>
    <xdr:ext cx="534377" cy="259045"/>
    <xdr:sp macro="" textlink="">
      <xdr:nvSpPr>
        <xdr:cNvPr id="486" name="テキスト ボックス 485"/>
        <xdr:cNvSpPr txBox="1"/>
      </xdr:nvSpPr>
      <xdr:spPr>
        <a:xfrm>
          <a:off x="8483111" y="160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11268</xdr:rowOff>
    </xdr:from>
    <xdr:to>
      <xdr:col>41</xdr:col>
      <xdr:colOff>101600</xdr:colOff>
      <xdr:row>95</xdr:row>
      <xdr:rowOff>112868</xdr:rowOff>
    </xdr:to>
    <xdr:sp macro="" textlink="">
      <xdr:nvSpPr>
        <xdr:cNvPr id="487" name="楕円 486"/>
        <xdr:cNvSpPr/>
      </xdr:nvSpPr>
      <xdr:spPr>
        <a:xfrm>
          <a:off x="7810500" y="1629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129395</xdr:rowOff>
    </xdr:from>
    <xdr:ext cx="534377" cy="259045"/>
    <xdr:sp macro="" textlink="">
      <xdr:nvSpPr>
        <xdr:cNvPr id="488" name="テキスト ボックス 487"/>
        <xdr:cNvSpPr txBox="1"/>
      </xdr:nvSpPr>
      <xdr:spPr>
        <a:xfrm>
          <a:off x="7594111" y="1607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113748</xdr:rowOff>
    </xdr:from>
    <xdr:to>
      <xdr:col>36</xdr:col>
      <xdr:colOff>165100</xdr:colOff>
      <xdr:row>96</xdr:row>
      <xdr:rowOff>43898</xdr:rowOff>
    </xdr:to>
    <xdr:sp macro="" textlink="">
      <xdr:nvSpPr>
        <xdr:cNvPr id="489" name="楕円 488"/>
        <xdr:cNvSpPr/>
      </xdr:nvSpPr>
      <xdr:spPr>
        <a:xfrm>
          <a:off x="6921500" y="1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35025</xdr:rowOff>
    </xdr:from>
    <xdr:ext cx="534377" cy="259045"/>
    <xdr:sp macro="" textlink="">
      <xdr:nvSpPr>
        <xdr:cNvPr id="490" name="テキスト ボックス 489"/>
        <xdr:cNvSpPr txBox="1"/>
      </xdr:nvSpPr>
      <xdr:spPr>
        <a:xfrm>
          <a:off x="670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112377</xdr:rowOff>
    </xdr:from>
    <xdr:to>
      <xdr:col>85</xdr:col>
      <xdr:colOff>127000</xdr:colOff>
      <xdr:row>36</xdr:row>
      <xdr:rowOff>12228</xdr:rowOff>
    </xdr:to>
    <xdr:cxnSp macro="">
      <xdr:nvCxnSpPr>
        <xdr:cNvPr id="522" name="直線コネクタ 521"/>
        <xdr:cNvCxnSpPr/>
      </xdr:nvCxnSpPr>
      <xdr:spPr>
        <a:xfrm flipV="1">
          <a:off x="15481300" y="5770227"/>
          <a:ext cx="838200" cy="41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12228</xdr:rowOff>
    </xdr:from>
    <xdr:to>
      <xdr:col>81</xdr:col>
      <xdr:colOff>50800</xdr:colOff>
      <xdr:row>36</xdr:row>
      <xdr:rowOff>50655</xdr:rowOff>
    </xdr:to>
    <xdr:cxnSp macro="">
      <xdr:nvCxnSpPr>
        <xdr:cNvPr id="525" name="直線コネクタ 524"/>
        <xdr:cNvCxnSpPr/>
      </xdr:nvCxnSpPr>
      <xdr:spPr>
        <a:xfrm flipV="1">
          <a:off x="14592300" y="6184428"/>
          <a:ext cx="8890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96701</xdr:rowOff>
    </xdr:from>
    <xdr:to>
      <xdr:col>76</xdr:col>
      <xdr:colOff>114300</xdr:colOff>
      <xdr:row>36</xdr:row>
      <xdr:rowOff>50655</xdr:rowOff>
    </xdr:to>
    <xdr:cxnSp macro="">
      <xdr:nvCxnSpPr>
        <xdr:cNvPr id="528" name="直線コネクタ 527"/>
        <xdr:cNvCxnSpPr/>
      </xdr:nvCxnSpPr>
      <xdr:spPr>
        <a:xfrm>
          <a:off x="13703300" y="6097451"/>
          <a:ext cx="889000" cy="12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106281</xdr:rowOff>
    </xdr:from>
    <xdr:to>
      <xdr:col>71</xdr:col>
      <xdr:colOff>177800</xdr:colOff>
      <xdr:row>35</xdr:row>
      <xdr:rowOff>96701</xdr:rowOff>
    </xdr:to>
    <xdr:cxnSp macro="">
      <xdr:nvCxnSpPr>
        <xdr:cNvPr id="531" name="直線コネクタ 530"/>
        <xdr:cNvCxnSpPr/>
      </xdr:nvCxnSpPr>
      <xdr:spPr>
        <a:xfrm>
          <a:off x="12814300" y="5935581"/>
          <a:ext cx="889000" cy="16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61577</xdr:rowOff>
    </xdr:from>
    <xdr:to>
      <xdr:col>85</xdr:col>
      <xdr:colOff>177800</xdr:colOff>
      <xdr:row>33</xdr:row>
      <xdr:rowOff>163177</xdr:rowOff>
    </xdr:to>
    <xdr:sp macro="" textlink="">
      <xdr:nvSpPr>
        <xdr:cNvPr id="541" name="楕円 540"/>
        <xdr:cNvSpPr/>
      </xdr:nvSpPr>
      <xdr:spPr>
        <a:xfrm>
          <a:off x="16268700" y="57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84454</xdr:rowOff>
    </xdr:from>
    <xdr:ext cx="534377" cy="259045"/>
    <xdr:sp macro="" textlink="">
      <xdr:nvSpPr>
        <xdr:cNvPr id="542" name="消防費該当値テキスト"/>
        <xdr:cNvSpPr txBox="1"/>
      </xdr:nvSpPr>
      <xdr:spPr>
        <a:xfrm>
          <a:off x="16370300" y="557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132878</xdr:rowOff>
    </xdr:from>
    <xdr:to>
      <xdr:col>81</xdr:col>
      <xdr:colOff>101600</xdr:colOff>
      <xdr:row>36</xdr:row>
      <xdr:rowOff>63028</xdr:rowOff>
    </xdr:to>
    <xdr:sp macro="" textlink="">
      <xdr:nvSpPr>
        <xdr:cNvPr id="543" name="楕円 542"/>
        <xdr:cNvSpPr/>
      </xdr:nvSpPr>
      <xdr:spPr>
        <a:xfrm>
          <a:off x="15430500" y="61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79555</xdr:rowOff>
    </xdr:from>
    <xdr:ext cx="534377" cy="259045"/>
    <xdr:sp macro="" textlink="">
      <xdr:nvSpPr>
        <xdr:cNvPr id="544" name="テキスト ボックス 543"/>
        <xdr:cNvSpPr txBox="1"/>
      </xdr:nvSpPr>
      <xdr:spPr>
        <a:xfrm>
          <a:off x="15214111" y="590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171305</xdr:rowOff>
    </xdr:from>
    <xdr:to>
      <xdr:col>76</xdr:col>
      <xdr:colOff>165100</xdr:colOff>
      <xdr:row>36</xdr:row>
      <xdr:rowOff>101455</xdr:rowOff>
    </xdr:to>
    <xdr:sp macro="" textlink="">
      <xdr:nvSpPr>
        <xdr:cNvPr id="545" name="楕円 544"/>
        <xdr:cNvSpPr/>
      </xdr:nvSpPr>
      <xdr:spPr>
        <a:xfrm>
          <a:off x="14541500" y="61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117982</xdr:rowOff>
    </xdr:from>
    <xdr:ext cx="534377" cy="259045"/>
    <xdr:sp macro="" textlink="">
      <xdr:nvSpPr>
        <xdr:cNvPr id="546" name="テキスト ボックス 545"/>
        <xdr:cNvSpPr txBox="1"/>
      </xdr:nvSpPr>
      <xdr:spPr>
        <a:xfrm>
          <a:off x="14325111" y="594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45901</xdr:rowOff>
    </xdr:from>
    <xdr:to>
      <xdr:col>72</xdr:col>
      <xdr:colOff>38100</xdr:colOff>
      <xdr:row>35</xdr:row>
      <xdr:rowOff>147501</xdr:rowOff>
    </xdr:to>
    <xdr:sp macro="" textlink="">
      <xdr:nvSpPr>
        <xdr:cNvPr id="547" name="楕円 546"/>
        <xdr:cNvSpPr/>
      </xdr:nvSpPr>
      <xdr:spPr>
        <a:xfrm>
          <a:off x="13652500" y="60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164028</xdr:rowOff>
    </xdr:from>
    <xdr:ext cx="534377" cy="259045"/>
    <xdr:sp macro="" textlink="">
      <xdr:nvSpPr>
        <xdr:cNvPr id="548" name="テキスト ボックス 547"/>
        <xdr:cNvSpPr txBox="1"/>
      </xdr:nvSpPr>
      <xdr:spPr>
        <a:xfrm>
          <a:off x="13436111" y="58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55481</xdr:rowOff>
    </xdr:from>
    <xdr:to>
      <xdr:col>67</xdr:col>
      <xdr:colOff>101600</xdr:colOff>
      <xdr:row>34</xdr:row>
      <xdr:rowOff>157081</xdr:rowOff>
    </xdr:to>
    <xdr:sp macro="" textlink="">
      <xdr:nvSpPr>
        <xdr:cNvPr id="549" name="楕円 548"/>
        <xdr:cNvSpPr/>
      </xdr:nvSpPr>
      <xdr:spPr>
        <a:xfrm>
          <a:off x="12763500" y="58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2158</xdr:rowOff>
    </xdr:from>
    <xdr:ext cx="534377" cy="259045"/>
    <xdr:sp macro="" textlink="">
      <xdr:nvSpPr>
        <xdr:cNvPr id="550" name="テキスト ボックス 549"/>
        <xdr:cNvSpPr txBox="1"/>
      </xdr:nvSpPr>
      <xdr:spPr>
        <a:xfrm>
          <a:off x="12547111" y="56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48534</xdr:rowOff>
    </xdr:from>
    <xdr:to>
      <xdr:col>85</xdr:col>
      <xdr:colOff>127000</xdr:colOff>
      <xdr:row>56</xdr:row>
      <xdr:rowOff>34658</xdr:rowOff>
    </xdr:to>
    <xdr:cxnSp macro="">
      <xdr:nvCxnSpPr>
        <xdr:cNvPr id="578" name="直線コネクタ 577"/>
        <xdr:cNvCxnSpPr/>
      </xdr:nvCxnSpPr>
      <xdr:spPr>
        <a:xfrm>
          <a:off x="15481300" y="9478284"/>
          <a:ext cx="838200" cy="1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48534</xdr:rowOff>
    </xdr:from>
    <xdr:to>
      <xdr:col>81</xdr:col>
      <xdr:colOff>50800</xdr:colOff>
      <xdr:row>56</xdr:row>
      <xdr:rowOff>7226</xdr:rowOff>
    </xdr:to>
    <xdr:cxnSp macro="">
      <xdr:nvCxnSpPr>
        <xdr:cNvPr id="581" name="直線コネクタ 580"/>
        <xdr:cNvCxnSpPr/>
      </xdr:nvCxnSpPr>
      <xdr:spPr>
        <a:xfrm flipV="1">
          <a:off x="14592300" y="9478284"/>
          <a:ext cx="889000" cy="1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157828</xdr:rowOff>
    </xdr:from>
    <xdr:to>
      <xdr:col>76</xdr:col>
      <xdr:colOff>114300</xdr:colOff>
      <xdr:row>56</xdr:row>
      <xdr:rowOff>7226</xdr:rowOff>
    </xdr:to>
    <xdr:cxnSp macro="">
      <xdr:nvCxnSpPr>
        <xdr:cNvPr id="584" name="直線コネクタ 583"/>
        <xdr:cNvCxnSpPr/>
      </xdr:nvCxnSpPr>
      <xdr:spPr>
        <a:xfrm>
          <a:off x="13703300" y="9587578"/>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154101</xdr:rowOff>
    </xdr:from>
    <xdr:to>
      <xdr:col>71</xdr:col>
      <xdr:colOff>177800</xdr:colOff>
      <xdr:row>55</xdr:row>
      <xdr:rowOff>157828</xdr:rowOff>
    </xdr:to>
    <xdr:cxnSp macro="">
      <xdr:nvCxnSpPr>
        <xdr:cNvPr id="587" name="直線コネクタ 586"/>
        <xdr:cNvCxnSpPr/>
      </xdr:nvCxnSpPr>
      <xdr:spPr>
        <a:xfrm>
          <a:off x="12814300" y="9583851"/>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155308</xdr:rowOff>
    </xdr:from>
    <xdr:to>
      <xdr:col>85</xdr:col>
      <xdr:colOff>177800</xdr:colOff>
      <xdr:row>56</xdr:row>
      <xdr:rowOff>85458</xdr:rowOff>
    </xdr:to>
    <xdr:sp macro="" textlink="">
      <xdr:nvSpPr>
        <xdr:cNvPr id="597" name="楕円 596"/>
        <xdr:cNvSpPr/>
      </xdr:nvSpPr>
      <xdr:spPr>
        <a:xfrm>
          <a:off x="16268700" y="95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133735</xdr:rowOff>
    </xdr:from>
    <xdr:ext cx="534377" cy="259045"/>
    <xdr:sp macro="" textlink="">
      <xdr:nvSpPr>
        <xdr:cNvPr id="598" name="教育費該当値テキスト"/>
        <xdr:cNvSpPr txBox="1"/>
      </xdr:nvSpPr>
      <xdr:spPr>
        <a:xfrm>
          <a:off x="16370300" y="95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169184</xdr:rowOff>
    </xdr:from>
    <xdr:to>
      <xdr:col>81</xdr:col>
      <xdr:colOff>101600</xdr:colOff>
      <xdr:row>55</xdr:row>
      <xdr:rowOff>99334</xdr:rowOff>
    </xdr:to>
    <xdr:sp macro="" textlink="">
      <xdr:nvSpPr>
        <xdr:cNvPr id="599" name="楕円 598"/>
        <xdr:cNvSpPr/>
      </xdr:nvSpPr>
      <xdr:spPr>
        <a:xfrm>
          <a:off x="15430500" y="942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90461</xdr:rowOff>
    </xdr:from>
    <xdr:ext cx="534377" cy="259045"/>
    <xdr:sp macro="" textlink="">
      <xdr:nvSpPr>
        <xdr:cNvPr id="600" name="テキスト ボックス 599"/>
        <xdr:cNvSpPr txBox="1"/>
      </xdr:nvSpPr>
      <xdr:spPr>
        <a:xfrm>
          <a:off x="15214111" y="95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127876</xdr:rowOff>
    </xdr:from>
    <xdr:to>
      <xdr:col>76</xdr:col>
      <xdr:colOff>165100</xdr:colOff>
      <xdr:row>56</xdr:row>
      <xdr:rowOff>58026</xdr:rowOff>
    </xdr:to>
    <xdr:sp macro="" textlink="">
      <xdr:nvSpPr>
        <xdr:cNvPr id="601" name="楕円 600"/>
        <xdr:cNvSpPr/>
      </xdr:nvSpPr>
      <xdr:spPr>
        <a:xfrm>
          <a:off x="14541500" y="95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49153</xdr:rowOff>
    </xdr:from>
    <xdr:ext cx="534377" cy="259045"/>
    <xdr:sp macro="" textlink="">
      <xdr:nvSpPr>
        <xdr:cNvPr id="602" name="テキスト ボックス 601"/>
        <xdr:cNvSpPr txBox="1"/>
      </xdr:nvSpPr>
      <xdr:spPr>
        <a:xfrm>
          <a:off x="14325111" y="965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107028</xdr:rowOff>
    </xdr:from>
    <xdr:to>
      <xdr:col>72</xdr:col>
      <xdr:colOff>38100</xdr:colOff>
      <xdr:row>56</xdr:row>
      <xdr:rowOff>37178</xdr:rowOff>
    </xdr:to>
    <xdr:sp macro="" textlink="">
      <xdr:nvSpPr>
        <xdr:cNvPr id="603" name="楕円 602"/>
        <xdr:cNvSpPr/>
      </xdr:nvSpPr>
      <xdr:spPr>
        <a:xfrm>
          <a:off x="13652500" y="95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28305</xdr:rowOff>
    </xdr:from>
    <xdr:ext cx="534377" cy="259045"/>
    <xdr:sp macro="" textlink="">
      <xdr:nvSpPr>
        <xdr:cNvPr id="604" name="テキスト ボックス 603"/>
        <xdr:cNvSpPr txBox="1"/>
      </xdr:nvSpPr>
      <xdr:spPr>
        <a:xfrm>
          <a:off x="13436111" y="96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103301</xdr:rowOff>
    </xdr:from>
    <xdr:to>
      <xdr:col>67</xdr:col>
      <xdr:colOff>101600</xdr:colOff>
      <xdr:row>56</xdr:row>
      <xdr:rowOff>33451</xdr:rowOff>
    </xdr:to>
    <xdr:sp macro="" textlink="">
      <xdr:nvSpPr>
        <xdr:cNvPr id="605" name="楕円 604"/>
        <xdr:cNvSpPr/>
      </xdr:nvSpPr>
      <xdr:spPr>
        <a:xfrm>
          <a:off x="12763500" y="95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24578</xdr:rowOff>
    </xdr:from>
    <xdr:ext cx="534377" cy="259045"/>
    <xdr:sp macro="" textlink="">
      <xdr:nvSpPr>
        <xdr:cNvPr id="606" name="テキスト ボックス 605"/>
        <xdr:cNvSpPr txBox="1"/>
      </xdr:nvSpPr>
      <xdr:spPr>
        <a:xfrm>
          <a:off x="12547111" y="962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2463</xdr:rowOff>
    </xdr:from>
    <xdr:to>
      <xdr:col>85</xdr:col>
      <xdr:colOff>127000</xdr:colOff>
      <xdr:row>79</xdr:row>
      <xdr:rowOff>2539</xdr:rowOff>
    </xdr:to>
    <xdr:cxnSp macro="">
      <xdr:nvCxnSpPr>
        <xdr:cNvPr id="635" name="直線コネクタ 634"/>
        <xdr:cNvCxnSpPr/>
      </xdr:nvCxnSpPr>
      <xdr:spPr>
        <a:xfrm flipV="1">
          <a:off x="15481300" y="1354701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2539</xdr:rowOff>
    </xdr:from>
    <xdr:to>
      <xdr:col>81</xdr:col>
      <xdr:colOff>50800</xdr:colOff>
      <xdr:row>79</xdr:row>
      <xdr:rowOff>18008</xdr:rowOff>
    </xdr:to>
    <xdr:cxnSp macro="">
      <xdr:nvCxnSpPr>
        <xdr:cNvPr id="638" name="直線コネクタ 637"/>
        <xdr:cNvCxnSpPr/>
      </xdr:nvCxnSpPr>
      <xdr:spPr>
        <a:xfrm flipV="1">
          <a:off x="14592300" y="13547089"/>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146483</xdr:rowOff>
    </xdr:from>
    <xdr:to>
      <xdr:col>76</xdr:col>
      <xdr:colOff>114300</xdr:colOff>
      <xdr:row>79</xdr:row>
      <xdr:rowOff>18008</xdr:rowOff>
    </xdr:to>
    <xdr:cxnSp macro="">
      <xdr:nvCxnSpPr>
        <xdr:cNvPr id="641" name="直線コネクタ 640"/>
        <xdr:cNvCxnSpPr/>
      </xdr:nvCxnSpPr>
      <xdr:spPr>
        <a:xfrm>
          <a:off x="13703300" y="13519583"/>
          <a:ext cx="889000" cy="4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145568</xdr:rowOff>
    </xdr:from>
    <xdr:to>
      <xdr:col>71</xdr:col>
      <xdr:colOff>177800</xdr:colOff>
      <xdr:row>78</xdr:row>
      <xdr:rowOff>146483</xdr:rowOff>
    </xdr:to>
    <xdr:cxnSp macro="">
      <xdr:nvCxnSpPr>
        <xdr:cNvPr id="644" name="直線コネクタ 643"/>
        <xdr:cNvCxnSpPr/>
      </xdr:nvCxnSpPr>
      <xdr:spPr>
        <a:xfrm>
          <a:off x="12814300" y="1351866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123113</xdr:rowOff>
    </xdr:from>
    <xdr:to>
      <xdr:col>85</xdr:col>
      <xdr:colOff>177800</xdr:colOff>
      <xdr:row>79</xdr:row>
      <xdr:rowOff>53263</xdr:rowOff>
    </xdr:to>
    <xdr:sp macro="" textlink="">
      <xdr:nvSpPr>
        <xdr:cNvPr id="654" name="楕円 653"/>
        <xdr:cNvSpPr/>
      </xdr:nvSpPr>
      <xdr:spPr>
        <a:xfrm>
          <a:off x="162687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59249</xdr:rowOff>
    </xdr:from>
    <xdr:ext cx="378565" cy="259045"/>
    <xdr:sp macro="" textlink="">
      <xdr:nvSpPr>
        <xdr:cNvPr id="655" name="災害復旧費該当値テキスト"/>
        <xdr:cNvSpPr txBox="1"/>
      </xdr:nvSpPr>
      <xdr:spPr>
        <a:xfrm>
          <a:off x="16370300" y="1343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123189</xdr:rowOff>
    </xdr:from>
    <xdr:to>
      <xdr:col>81</xdr:col>
      <xdr:colOff>101600</xdr:colOff>
      <xdr:row>79</xdr:row>
      <xdr:rowOff>53339</xdr:rowOff>
    </xdr:to>
    <xdr:sp macro="" textlink="">
      <xdr:nvSpPr>
        <xdr:cNvPr id="656" name="楕円 655"/>
        <xdr:cNvSpPr/>
      </xdr:nvSpPr>
      <xdr:spPr>
        <a:xfrm>
          <a:off x="15430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44466</xdr:rowOff>
    </xdr:from>
    <xdr:ext cx="378565" cy="259045"/>
    <xdr:sp macro="" textlink="">
      <xdr:nvSpPr>
        <xdr:cNvPr id="657" name="テキスト ボックス 656"/>
        <xdr:cNvSpPr txBox="1"/>
      </xdr:nvSpPr>
      <xdr:spPr>
        <a:xfrm>
          <a:off x="15292017" y="13589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138658</xdr:rowOff>
    </xdr:from>
    <xdr:to>
      <xdr:col>76</xdr:col>
      <xdr:colOff>165100</xdr:colOff>
      <xdr:row>79</xdr:row>
      <xdr:rowOff>68808</xdr:rowOff>
    </xdr:to>
    <xdr:sp macro="" textlink="">
      <xdr:nvSpPr>
        <xdr:cNvPr id="658" name="楕円 657"/>
        <xdr:cNvSpPr/>
      </xdr:nvSpPr>
      <xdr:spPr>
        <a:xfrm>
          <a:off x="14541500" y="13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59935</xdr:rowOff>
    </xdr:from>
    <xdr:ext cx="378565" cy="259045"/>
    <xdr:sp macro="" textlink="">
      <xdr:nvSpPr>
        <xdr:cNvPr id="659" name="テキスト ボックス 658"/>
        <xdr:cNvSpPr txBox="1"/>
      </xdr:nvSpPr>
      <xdr:spPr>
        <a:xfrm>
          <a:off x="14403017" y="1360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95683</xdr:rowOff>
    </xdr:from>
    <xdr:to>
      <xdr:col>72</xdr:col>
      <xdr:colOff>38100</xdr:colOff>
      <xdr:row>79</xdr:row>
      <xdr:rowOff>25833</xdr:rowOff>
    </xdr:to>
    <xdr:sp macro="" textlink="">
      <xdr:nvSpPr>
        <xdr:cNvPr id="660" name="楕円 659"/>
        <xdr:cNvSpPr/>
      </xdr:nvSpPr>
      <xdr:spPr>
        <a:xfrm>
          <a:off x="13652500" y="13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16960</xdr:rowOff>
    </xdr:from>
    <xdr:ext cx="378565" cy="259045"/>
    <xdr:sp macro="" textlink="">
      <xdr:nvSpPr>
        <xdr:cNvPr id="661" name="テキスト ボックス 660"/>
        <xdr:cNvSpPr txBox="1"/>
      </xdr:nvSpPr>
      <xdr:spPr>
        <a:xfrm>
          <a:off x="13514017" y="1356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94768</xdr:rowOff>
    </xdr:from>
    <xdr:to>
      <xdr:col>67</xdr:col>
      <xdr:colOff>101600</xdr:colOff>
      <xdr:row>79</xdr:row>
      <xdr:rowOff>24918</xdr:rowOff>
    </xdr:to>
    <xdr:sp macro="" textlink="">
      <xdr:nvSpPr>
        <xdr:cNvPr id="662" name="楕円 661"/>
        <xdr:cNvSpPr/>
      </xdr:nvSpPr>
      <xdr:spPr>
        <a:xfrm>
          <a:off x="12763500" y="134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16045</xdr:rowOff>
    </xdr:from>
    <xdr:ext cx="378565" cy="259045"/>
    <xdr:sp macro="" textlink="">
      <xdr:nvSpPr>
        <xdr:cNvPr id="663" name="テキスト ボックス 662"/>
        <xdr:cNvSpPr txBox="1"/>
      </xdr:nvSpPr>
      <xdr:spPr>
        <a:xfrm>
          <a:off x="12625017" y="1356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131699</xdr:rowOff>
    </xdr:from>
    <xdr:to>
      <xdr:col>85</xdr:col>
      <xdr:colOff>127000</xdr:colOff>
      <xdr:row>92</xdr:row>
      <xdr:rowOff>152188</xdr:rowOff>
    </xdr:to>
    <xdr:cxnSp macro="">
      <xdr:nvCxnSpPr>
        <xdr:cNvPr id="697" name="直線コネクタ 696"/>
        <xdr:cNvCxnSpPr/>
      </xdr:nvCxnSpPr>
      <xdr:spPr>
        <a:xfrm flipV="1">
          <a:off x="15481300" y="15905099"/>
          <a:ext cx="838200" cy="2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152188</xdr:rowOff>
    </xdr:from>
    <xdr:to>
      <xdr:col>81</xdr:col>
      <xdr:colOff>50800</xdr:colOff>
      <xdr:row>93</xdr:row>
      <xdr:rowOff>6569</xdr:rowOff>
    </xdr:to>
    <xdr:cxnSp macro="">
      <xdr:nvCxnSpPr>
        <xdr:cNvPr id="700" name="直線コネクタ 699"/>
        <xdr:cNvCxnSpPr/>
      </xdr:nvCxnSpPr>
      <xdr:spPr>
        <a:xfrm flipV="1">
          <a:off x="14592300" y="15925588"/>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6569</xdr:rowOff>
    </xdr:from>
    <xdr:to>
      <xdr:col>76</xdr:col>
      <xdr:colOff>114300</xdr:colOff>
      <xdr:row>93</xdr:row>
      <xdr:rowOff>30744</xdr:rowOff>
    </xdr:to>
    <xdr:cxnSp macro="">
      <xdr:nvCxnSpPr>
        <xdr:cNvPr id="703" name="直線コネクタ 702"/>
        <xdr:cNvCxnSpPr/>
      </xdr:nvCxnSpPr>
      <xdr:spPr>
        <a:xfrm flipV="1">
          <a:off x="13703300" y="15951419"/>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69720</xdr:rowOff>
    </xdr:from>
    <xdr:to>
      <xdr:col>71</xdr:col>
      <xdr:colOff>177800</xdr:colOff>
      <xdr:row>93</xdr:row>
      <xdr:rowOff>30744</xdr:rowOff>
    </xdr:to>
    <xdr:cxnSp macro="">
      <xdr:nvCxnSpPr>
        <xdr:cNvPr id="706" name="直線コネクタ 705"/>
        <xdr:cNvCxnSpPr/>
      </xdr:nvCxnSpPr>
      <xdr:spPr>
        <a:xfrm>
          <a:off x="12814300" y="15843120"/>
          <a:ext cx="8890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80899</xdr:rowOff>
    </xdr:from>
    <xdr:to>
      <xdr:col>85</xdr:col>
      <xdr:colOff>177800</xdr:colOff>
      <xdr:row>93</xdr:row>
      <xdr:rowOff>11049</xdr:rowOff>
    </xdr:to>
    <xdr:sp macro="" textlink="">
      <xdr:nvSpPr>
        <xdr:cNvPr id="716" name="楕円 715"/>
        <xdr:cNvSpPr/>
      </xdr:nvSpPr>
      <xdr:spPr>
        <a:xfrm>
          <a:off x="16268700" y="158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103776</xdr:rowOff>
    </xdr:from>
    <xdr:ext cx="534377" cy="259045"/>
    <xdr:sp macro="" textlink="">
      <xdr:nvSpPr>
        <xdr:cNvPr id="717" name="公債費該当値テキスト"/>
        <xdr:cNvSpPr txBox="1"/>
      </xdr:nvSpPr>
      <xdr:spPr>
        <a:xfrm>
          <a:off x="16370300" y="157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101388</xdr:rowOff>
    </xdr:from>
    <xdr:to>
      <xdr:col>81</xdr:col>
      <xdr:colOff>101600</xdr:colOff>
      <xdr:row>93</xdr:row>
      <xdr:rowOff>31538</xdr:rowOff>
    </xdr:to>
    <xdr:sp macro="" textlink="">
      <xdr:nvSpPr>
        <xdr:cNvPr id="718" name="楕円 717"/>
        <xdr:cNvSpPr/>
      </xdr:nvSpPr>
      <xdr:spPr>
        <a:xfrm>
          <a:off x="15430500" y="158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48065</xdr:rowOff>
    </xdr:from>
    <xdr:ext cx="534377" cy="259045"/>
    <xdr:sp macro="" textlink="">
      <xdr:nvSpPr>
        <xdr:cNvPr id="719" name="テキスト ボックス 718"/>
        <xdr:cNvSpPr txBox="1"/>
      </xdr:nvSpPr>
      <xdr:spPr>
        <a:xfrm>
          <a:off x="15214111" y="1565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127219</xdr:rowOff>
    </xdr:from>
    <xdr:to>
      <xdr:col>76</xdr:col>
      <xdr:colOff>165100</xdr:colOff>
      <xdr:row>93</xdr:row>
      <xdr:rowOff>57369</xdr:rowOff>
    </xdr:to>
    <xdr:sp macro="" textlink="">
      <xdr:nvSpPr>
        <xdr:cNvPr id="720" name="楕円 719"/>
        <xdr:cNvSpPr/>
      </xdr:nvSpPr>
      <xdr:spPr>
        <a:xfrm>
          <a:off x="14541500" y="159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73896</xdr:rowOff>
    </xdr:from>
    <xdr:ext cx="534377" cy="259045"/>
    <xdr:sp macro="" textlink="">
      <xdr:nvSpPr>
        <xdr:cNvPr id="721" name="テキスト ボックス 720"/>
        <xdr:cNvSpPr txBox="1"/>
      </xdr:nvSpPr>
      <xdr:spPr>
        <a:xfrm>
          <a:off x="14325111" y="1567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151394</xdr:rowOff>
    </xdr:from>
    <xdr:to>
      <xdr:col>72</xdr:col>
      <xdr:colOff>38100</xdr:colOff>
      <xdr:row>93</xdr:row>
      <xdr:rowOff>81544</xdr:rowOff>
    </xdr:to>
    <xdr:sp macro="" textlink="">
      <xdr:nvSpPr>
        <xdr:cNvPr id="722" name="楕円 721"/>
        <xdr:cNvSpPr/>
      </xdr:nvSpPr>
      <xdr:spPr>
        <a:xfrm>
          <a:off x="13652500" y="159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98071</xdr:rowOff>
    </xdr:from>
    <xdr:ext cx="534377" cy="259045"/>
    <xdr:sp macro="" textlink="">
      <xdr:nvSpPr>
        <xdr:cNvPr id="723" name="テキスト ボックス 722"/>
        <xdr:cNvSpPr txBox="1"/>
      </xdr:nvSpPr>
      <xdr:spPr>
        <a:xfrm>
          <a:off x="13436111" y="1570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18920</xdr:rowOff>
    </xdr:from>
    <xdr:to>
      <xdr:col>67</xdr:col>
      <xdr:colOff>101600</xdr:colOff>
      <xdr:row>92</xdr:row>
      <xdr:rowOff>120520</xdr:rowOff>
    </xdr:to>
    <xdr:sp macro="" textlink="">
      <xdr:nvSpPr>
        <xdr:cNvPr id="724" name="楕円 723"/>
        <xdr:cNvSpPr/>
      </xdr:nvSpPr>
      <xdr:spPr>
        <a:xfrm>
          <a:off x="12763500" y="157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137047</xdr:rowOff>
    </xdr:from>
    <xdr:ext cx="534377" cy="259045"/>
    <xdr:sp macro="" textlink="">
      <xdr:nvSpPr>
        <xdr:cNvPr id="725" name="テキスト ボックス 724"/>
        <xdr:cNvSpPr txBox="1"/>
      </xdr:nvSpPr>
      <xdr:spPr>
        <a:xfrm>
          <a:off x="12547111" y="155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a:t>
          </a:r>
          <a:r>
            <a:rPr kumimoji="1" lang="ja-JP" altLang="ja-JP" sz="1100">
              <a:solidFill>
                <a:sysClr val="windowText" lastClr="000000"/>
              </a:solidFill>
              <a:effectLst/>
              <a:latin typeface="+mn-lt"/>
              <a:ea typeface="+mn-ea"/>
              <a:cs typeface="+mn-cs"/>
            </a:rPr>
            <a:t>当たり</a:t>
          </a:r>
          <a:r>
            <a:rPr kumimoji="1" lang="en-US" altLang="ja-JP" sz="1100">
              <a:solidFill>
                <a:sysClr val="windowText" lastClr="000000"/>
              </a:solidFill>
              <a:effectLst/>
              <a:latin typeface="+mn-lt"/>
              <a:ea typeface="+mn-ea"/>
              <a:cs typeface="+mn-cs"/>
            </a:rPr>
            <a:t>500,232</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消防費については、類似団体の平均と比較して、大幅に高い水準</a:t>
          </a:r>
          <a:r>
            <a:rPr kumimoji="1" lang="ja-JP" altLang="ja-JP" sz="1100">
              <a:solidFill>
                <a:schemeClr val="dk1"/>
              </a:solidFill>
              <a:effectLst/>
              <a:latin typeface="+mn-lt"/>
              <a:ea typeface="+mn-ea"/>
              <a:cs typeface="+mn-cs"/>
            </a:rPr>
            <a:t>となっているが、本市の喫緊の課題である南海トラフ地震対策や、署所再編に取り組んだものであり、高知県平均も全国平均より高い水準となっている。</a:t>
          </a:r>
          <a:endParaRPr lang="ja-JP" altLang="ja-JP" sz="1400">
            <a:effectLst/>
          </a:endParaRPr>
        </a:p>
        <a:p>
          <a:r>
            <a:rPr kumimoji="1" lang="ja-JP" altLang="ja-JP" sz="1100">
              <a:solidFill>
                <a:schemeClr val="dk1"/>
              </a:solidFill>
              <a:effectLst/>
              <a:latin typeface="+mn-lt"/>
              <a:ea typeface="+mn-ea"/>
              <a:cs typeface="+mn-cs"/>
            </a:rPr>
            <a:t>民生費については、性質別と同様に、生活保護率が高いことや介護給付・訓練等給付の増加等により、類似団体の平均よりも高い水準で推移している。</a:t>
          </a:r>
          <a:endParaRPr lang="ja-JP" altLang="ja-JP" sz="1400">
            <a:effectLst/>
          </a:endParaRPr>
        </a:p>
        <a:p>
          <a:r>
            <a:rPr kumimoji="1" lang="ja-JP" altLang="ja-JP" sz="1100">
              <a:solidFill>
                <a:schemeClr val="dk1"/>
              </a:solidFill>
              <a:effectLst/>
              <a:latin typeface="+mn-lt"/>
              <a:ea typeface="+mn-ea"/>
              <a:cs typeface="+mn-cs"/>
            </a:rPr>
            <a:t>公債費においては、依然として類似団体内でも高い水準となっており、引き続き義務的経費の縮減に向けた、投資事業の平準化と先送りによる起債発行額の抑制や、借入条件の見直しによる単年度元利償還金の縮減など、計画的な市債の発行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ja-JP" sz="1100" b="0">
              <a:solidFill>
                <a:sysClr val="windowText" lastClr="000000"/>
              </a:solidFill>
              <a:effectLst/>
              <a:latin typeface="+mn-lt"/>
              <a:ea typeface="+mn-ea"/>
              <a:cs typeface="+mn-cs"/>
            </a:rPr>
            <a:t>令和３年度に新型コロナウイルス対策に関する国庫支出金等の超過受入をし、令和４年度に返還を行ったため、</a:t>
          </a:r>
          <a:r>
            <a:rPr kumimoji="1" lang="ja-JP" altLang="en-US" sz="1100" b="0">
              <a:solidFill>
                <a:sysClr val="windowText" lastClr="000000"/>
              </a:solidFill>
              <a:effectLst/>
              <a:latin typeface="+mn-lt"/>
              <a:ea typeface="+mn-ea"/>
              <a:cs typeface="+mn-cs"/>
            </a:rPr>
            <a:t>令和４年度の</a:t>
          </a:r>
          <a:r>
            <a:rPr kumimoji="1" lang="ja-JP" altLang="ja-JP" sz="1100" b="0">
              <a:solidFill>
                <a:sysClr val="windowText" lastClr="000000"/>
              </a:solidFill>
              <a:effectLst/>
              <a:latin typeface="+mn-lt"/>
              <a:ea typeface="+mn-ea"/>
              <a:cs typeface="+mn-cs"/>
            </a:rPr>
            <a:t>実質単年度収支額</a:t>
          </a:r>
          <a:r>
            <a:rPr kumimoji="1" lang="ja-JP" altLang="en-US" sz="1100" b="0">
              <a:solidFill>
                <a:sysClr val="windowText" lastClr="000000"/>
              </a:solidFill>
              <a:effectLst/>
              <a:latin typeface="+mn-lt"/>
              <a:ea typeface="+mn-ea"/>
              <a:cs typeface="+mn-cs"/>
            </a:rPr>
            <a:t>は</a:t>
          </a:r>
          <a:r>
            <a:rPr kumimoji="1" lang="ja-JP" altLang="ja-JP" sz="1100" b="0">
              <a:solidFill>
                <a:sysClr val="windowText" lastClr="000000"/>
              </a:solidFill>
              <a:effectLst/>
              <a:latin typeface="+mn-lt"/>
              <a:ea typeface="+mn-ea"/>
              <a:cs typeface="+mn-cs"/>
            </a:rPr>
            <a:t>３年ぶりに赤字に転じる結果となった。</a:t>
          </a:r>
          <a:r>
            <a:rPr kumimoji="1" lang="ja-JP" altLang="en-US" sz="1100" b="0">
              <a:solidFill>
                <a:sysClr val="windowText" lastClr="000000"/>
              </a:solidFill>
              <a:latin typeface="+mn-ea"/>
              <a:ea typeface="+mn-ea"/>
            </a:rPr>
            <a:t>令和５年度は財政調整基金等を取り崩すことなく収支の均衡を保つことができ実質収支額は黒字となったが，黒字額が前年度と比べて減少したことから、実質単年度収支額が２年連続の赤字となっている。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過去の施設建設経費等による多額の公債費負担が要因となり、収益事業、駐車場事業の</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特別会計が赤字となっているが、その他の会計は黒字を保っている。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収益事業については、平成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年度から包括委託制度を導入し経費削減を行った。単年度黒字の確保により累積赤字額の圧縮を目指し、引き続きミッドナイト競輪やモーニング競輪の開催などによる売上の増加や経費の削減を図っていく。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駐車場事業については、平成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年度決算から単年度黒字となり、累積赤字も減少している。駐車場経営戦略では、令和８年度に累積赤字は解消予定である。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市基盤整備や南海トラフ地震対策などの大規模事業で発行した市債償還が本格化したことにより、元利償還金の高い水準が続き、実質公債費比率も高い水準で推移している。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など、可能な限り公債費負担を軽減する取組を進め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年度に借入した満期一括償還地方債について、令和２年度に償還を行った。</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都市基盤整備や南海トラフ地震対策などの大規模事業で発行した市債償還が本格化したことにより、高い水準で推移している地方債残高が将来負担額を押し上げる要因となっている。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年度の地方債残高は、臨時財政対策債の減等により新規発行分が定期償還分より少なかったことなどにより前年度比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4,300</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年度との比較では</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5,252</a:t>
          </a:r>
          <a:r>
            <a:rPr kumimoji="1" lang="ja-JP" altLang="ja-JP" sz="1100">
              <a:solidFill>
                <a:sysClr val="windowText" lastClr="000000"/>
              </a:solidFill>
              <a:effectLst/>
              <a:latin typeface="+mn-lt"/>
              <a:ea typeface="+mn-ea"/>
              <a:cs typeface="+mn-cs"/>
            </a:rPr>
            <a:t>百万円となった。</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高知県高知市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ea"/>
              <a:ea typeface="+mn-ea"/>
              <a:cs typeface="+mn-cs"/>
            </a:rPr>
            <a:t>・令和５年度の地方交付税の増等により決算対策のための財政調整基金取崩しを行わなかったことや臨時財政対策債償還分として減債基金への積立てを行ったことなどによる増。</a:t>
          </a:r>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ea"/>
              <a:ea typeface="+mn-ea"/>
              <a:cs typeface="+mn-cs"/>
            </a:rPr>
            <a:t>・厳しい財政運営を迫られている状況ではあるが、財政健全化プラン（</a:t>
          </a:r>
          <a:r>
            <a:rPr kumimoji="1" lang="en-US" altLang="ja-JP" sz="1300">
              <a:solidFill>
                <a:sysClr val="windowText" lastClr="000000"/>
              </a:solidFill>
              <a:effectLst/>
              <a:latin typeface="+mn-ea"/>
              <a:ea typeface="+mn-ea"/>
              <a:cs typeface="+mn-cs"/>
            </a:rPr>
            <a:t>2023</a:t>
          </a:r>
          <a:r>
            <a:rPr kumimoji="1" lang="ja-JP" altLang="en-US" sz="1300">
              <a:solidFill>
                <a:sysClr val="windowText" lastClr="000000"/>
              </a:solidFill>
              <a:effectLst/>
              <a:latin typeface="+mn-ea"/>
              <a:ea typeface="+mn-ea"/>
              <a:cs typeface="+mn-cs"/>
            </a:rPr>
            <a:t>年度版）に基づいた事務事業見直しを行い、健全な財政運営を確立する中で、財政調整基金残高を標準財政規模の５％以上を維持することを目標とし、適正な積立に努めることとしている。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・地域振興基金：高知市における市民の連帯の強化又は地域振興に要する経費。</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・施設等整備基金：市の施設等の整備に要する財源を円滑に調整するための経費。</a:t>
          </a:r>
          <a:endParaRPr lang="ja-JP" altLang="ja-JP" sz="1300">
            <a:effectLst/>
          </a:endParaRPr>
        </a:p>
        <a:p>
          <a:r>
            <a:rPr kumimoji="1" lang="ja-JP" altLang="ja-JP" sz="1300">
              <a:solidFill>
                <a:schemeClr val="dk1"/>
              </a:solidFill>
              <a:effectLst/>
              <a:latin typeface="+mn-lt"/>
              <a:ea typeface="+mn-ea"/>
              <a:cs typeface="+mn-cs"/>
            </a:rPr>
            <a:t>・広域行政推進基金：れんけいこうち広域都市圏において、活力ある地域経済を維持し、住民が安心して快適な暮らしを営むことができる圏域づくりに要する経費その他広域的な行政課題に対応するための事業に要する経費。</a:t>
          </a:r>
          <a:endParaRPr lang="ja-JP" altLang="ja-JP" sz="1300">
            <a:effectLst/>
          </a:endParaRPr>
        </a:p>
        <a:p>
          <a:r>
            <a:rPr kumimoji="1" lang="ja-JP" altLang="ja-JP" sz="1300">
              <a:solidFill>
                <a:schemeClr val="dk1"/>
              </a:solidFill>
              <a:effectLst/>
              <a:latin typeface="+mn-lt"/>
              <a:ea typeface="+mn-ea"/>
              <a:cs typeface="+mn-cs"/>
            </a:rPr>
            <a:t>・廃棄物処理施設整備基金：一般廃棄物処理施設の整備に要する経費。</a:t>
          </a:r>
          <a:endParaRPr lang="ja-JP" altLang="ja-JP" sz="1300">
            <a:effectLst/>
          </a:endParaRPr>
        </a:p>
        <a:p>
          <a:r>
            <a:rPr kumimoji="1" lang="ja-JP" altLang="ja-JP" sz="1300">
              <a:solidFill>
                <a:schemeClr val="dk1"/>
              </a:solidFill>
              <a:effectLst/>
              <a:latin typeface="+mn-lt"/>
              <a:ea typeface="+mn-ea"/>
              <a:cs typeface="+mn-cs"/>
            </a:rPr>
            <a:t>・南海地震等災害復興基金：南海地震等の大規模災害発生時に、本市における社会基盤の復旧及び復興に要する経費。</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広域行政推進基金繰入対象事業費の増加等による基金残高の減等。</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・公債費を除く経常収支比率を低く抑えることで、起債の償還財源を確保するとともに、将来世代のために起債残高を減らしながらも基金を確保し、持続可能な財政運営につなげる。</a:t>
          </a:r>
          <a:endParaRPr lang="ja-JP" altLang="ja-JP" sz="1300">
            <a:effectLst/>
          </a:endParaRPr>
        </a:p>
        <a:p>
          <a:r>
            <a:rPr kumimoji="1" lang="ja-JP" altLang="ja-JP" sz="1300">
              <a:solidFill>
                <a:schemeClr val="dk1"/>
              </a:solidFill>
              <a:effectLst/>
              <a:latin typeface="+mn-lt"/>
              <a:ea typeface="+mn-ea"/>
              <a:cs typeface="+mn-cs"/>
            </a:rPr>
            <a:t>・財政健全化プラン（</a:t>
          </a:r>
          <a:r>
            <a:rPr kumimoji="1" lang="en-US" altLang="ja-JP" sz="1300">
              <a:solidFill>
                <a:schemeClr val="dk1"/>
              </a:solidFill>
              <a:effectLst/>
              <a:latin typeface="+mn-lt"/>
              <a:ea typeface="+mn-ea"/>
              <a:cs typeface="+mn-cs"/>
            </a:rPr>
            <a:t>2023</a:t>
          </a:r>
          <a:r>
            <a:rPr kumimoji="1" lang="ja-JP" altLang="ja-JP" sz="1300">
              <a:solidFill>
                <a:schemeClr val="dk1"/>
              </a:solidFill>
              <a:effectLst/>
              <a:latin typeface="+mn-lt"/>
              <a:ea typeface="+mn-ea"/>
              <a:cs typeface="+mn-cs"/>
            </a:rPr>
            <a:t>年度版）に基づいた事務事業見直しを行うことで健全な財政運営を確立し、南海地震等災害復興基金への積立財源を確保して本市の喫緊の課題である南海トラフ地震に備える。</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ea"/>
              <a:ea typeface="+mn-ea"/>
              <a:cs typeface="+mn-cs"/>
            </a:rPr>
            <a:t>・令和５年度の地方交付税の増等により取り崩しを行わず，決算積立てを行ったことによる増。</a:t>
          </a:r>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・厳しい財政運営を迫られている状況ではあるが、財政健全化プラン（</a:t>
          </a:r>
          <a:r>
            <a:rPr kumimoji="1" lang="en-US" altLang="ja-JP" sz="1300">
              <a:solidFill>
                <a:sysClr val="windowText" lastClr="000000"/>
              </a:solidFill>
              <a:effectLst/>
              <a:latin typeface="+mn-lt"/>
              <a:ea typeface="+mn-ea"/>
              <a:cs typeface="+mn-cs"/>
            </a:rPr>
            <a:t>2023</a:t>
          </a:r>
          <a:r>
            <a:rPr kumimoji="1" lang="ja-JP" altLang="ja-JP" sz="1300">
              <a:solidFill>
                <a:sysClr val="windowText" lastClr="000000"/>
              </a:solidFill>
              <a:effectLst/>
              <a:latin typeface="+mn-lt"/>
              <a:ea typeface="+mn-ea"/>
              <a:cs typeface="+mn-cs"/>
            </a:rPr>
            <a:t>年度版）に基づいた事務事業見直しを行い、健全な財政運営を確立する中で、財政調整基金残高を標準財政規模の５％以上を</a:t>
          </a:r>
          <a:r>
            <a:rPr kumimoji="1" lang="ja-JP" altLang="en-US" sz="1300">
              <a:solidFill>
                <a:sysClr val="windowText" lastClr="000000"/>
              </a:solidFill>
              <a:effectLst/>
              <a:latin typeface="+mn-lt"/>
              <a:ea typeface="+mn-ea"/>
              <a:cs typeface="+mn-cs"/>
            </a:rPr>
            <a:t>維持することを</a:t>
          </a:r>
          <a:r>
            <a:rPr kumimoji="1" lang="ja-JP" altLang="ja-JP" sz="1300">
              <a:solidFill>
                <a:sysClr val="windowText" lastClr="000000"/>
              </a:solidFill>
              <a:effectLst/>
              <a:latin typeface="+mn-lt"/>
              <a:ea typeface="+mn-ea"/>
              <a:cs typeface="+mn-cs"/>
            </a:rPr>
            <a:t>目標とし、適正な積立に努めることとしている。</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ea"/>
              <a:ea typeface="+mn-ea"/>
              <a:cs typeface="+mn-cs"/>
            </a:rPr>
            <a:t>・臨時財政対策債償還分の積立て及び決算積立てを行ったことによる増。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・厳しい財政運営を迫られている状況ではあるが、近年の投資事業に伴う今後の公債費増に備えるため、適正な積立に努めることとしている。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159295990</v>
      </c>
      <c r="BO4" s="449"/>
      <c r="BP4" s="449"/>
      <c r="BQ4" s="449"/>
      <c r="BR4" s="449"/>
      <c r="BS4" s="449"/>
      <c r="BT4" s="449"/>
      <c r="BU4" s="450"/>
      <c r="BV4" s="448">
        <v>165510132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0.5</v>
      </c>
      <c r="CU4" s="589"/>
      <c r="CV4" s="589"/>
      <c r="CW4" s="589"/>
      <c r="CX4" s="589"/>
      <c r="CY4" s="589"/>
      <c r="CZ4" s="589"/>
      <c r="DA4" s="590"/>
      <c r="DB4" s="588">
        <v>1.8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158278510</v>
      </c>
      <c r="BO5" s="420"/>
      <c r="BP5" s="420"/>
      <c r="BQ5" s="420"/>
      <c r="BR5" s="420"/>
      <c r="BS5" s="420"/>
      <c r="BT5" s="420"/>
      <c r="BU5" s="421"/>
      <c r="BV5" s="419">
        <v>162979477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97.9</v>
      </c>
      <c r="CU5" s="417"/>
      <c r="CV5" s="417"/>
      <c r="CW5" s="417"/>
      <c r="CX5" s="417"/>
      <c r="CY5" s="417"/>
      <c r="CZ5" s="417"/>
      <c r="DA5" s="418"/>
      <c r="DB5" s="416">
        <v>96.9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1017480</v>
      </c>
      <c r="BO6" s="420"/>
      <c r="BP6" s="420"/>
      <c r="BQ6" s="420"/>
      <c r="BR6" s="420"/>
      <c r="BS6" s="420"/>
      <c r="BT6" s="420"/>
      <c r="BU6" s="421"/>
      <c r="BV6" s="419">
        <v>2530655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99.9</v>
      </c>
      <c r="CU6" s="563"/>
      <c r="CV6" s="563"/>
      <c r="CW6" s="563"/>
      <c r="CX6" s="563"/>
      <c r="CY6" s="563"/>
      <c r="CZ6" s="563"/>
      <c r="DA6" s="564"/>
      <c r="DB6" s="562">
        <v>100.2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606523</v>
      </c>
      <c r="BO7" s="420"/>
      <c r="BP7" s="420"/>
      <c r="BQ7" s="420"/>
      <c r="BR7" s="420"/>
      <c r="BS7" s="420"/>
      <c r="BT7" s="420"/>
      <c r="BU7" s="421"/>
      <c r="BV7" s="419">
        <v>1131384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80682861</v>
      </c>
      <c r="CU7" s="420"/>
      <c r="CV7" s="420"/>
      <c r="CW7" s="420"/>
      <c r="CX7" s="420"/>
      <c r="CY7" s="420"/>
      <c r="CZ7" s="420"/>
      <c r="DA7" s="421"/>
      <c r="DB7" s="419">
        <v>79713370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410957</v>
      </c>
      <c r="BO8" s="420"/>
      <c r="BP8" s="420"/>
      <c r="BQ8" s="420"/>
      <c r="BR8" s="420"/>
      <c r="BS8" s="420"/>
      <c r="BT8" s="420"/>
      <c r="BU8" s="421"/>
      <c r="BV8" s="419">
        <v>1399271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0.63</v>
      </c>
      <c r="CU8" s="523"/>
      <c r="CV8" s="523"/>
      <c r="CW8" s="523"/>
      <c r="CX8" s="523"/>
      <c r="CY8" s="523"/>
      <c r="CZ8" s="523"/>
      <c r="DA8" s="524"/>
      <c r="DB8" s="522">
        <v>0.64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326545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-988314</v>
      </c>
      <c r="BO9" s="420"/>
      <c r="BP9" s="420"/>
      <c r="BQ9" s="420"/>
      <c r="BR9" s="420"/>
      <c r="BS9" s="420"/>
      <c r="BT9" s="420"/>
      <c r="BU9" s="421"/>
      <c r="BV9" s="419">
        <v>-3487512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16.5</v>
      </c>
      <c r="CU9" s="417"/>
      <c r="CV9" s="417"/>
      <c r="CW9" s="417"/>
      <c r="CX9" s="417"/>
      <c r="CY9" s="417"/>
      <c r="CZ9" s="417"/>
      <c r="DA9" s="418"/>
      <c r="DB9" s="416">
        <v>16.399999999999999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337190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348</v>
      </c>
      <c r="BO10" s="420"/>
      <c r="BP10" s="420"/>
      <c r="BQ10" s="420"/>
      <c r="BR10" s="420"/>
      <c r="BS10" s="420"/>
      <c r="BT10" s="420"/>
      <c r="BU10" s="421"/>
      <c r="BV10" s="419">
        <v>111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21300</v>
      </c>
      <c r="BO11" s="420"/>
      <c r="BP11" s="420"/>
      <c r="BQ11" s="420"/>
      <c r="BR11" s="420"/>
      <c r="BS11" s="420"/>
      <c r="BT11" s="420"/>
      <c r="BU11" s="421"/>
      <c r="BV11" s="419">
        <v>2247</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316410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314265</v>
      </c>
      <c r="S13" s="507"/>
      <c r="T13" s="507"/>
      <c r="U13" s="507"/>
      <c r="V13" s="508"/>
      <c r="W13" s="509" t="s">
        <v>131</v>
      </c>
      <c r="X13" s="405"/>
      <c r="Y13" s="405"/>
      <c r="Z13" s="405"/>
      <c r="AA13" s="405"/>
      <c r="AB13" s="406"/>
      <c r="AC13" s="372">
        <v>3929</v>
      </c>
      <c r="AD13" s="373"/>
      <c r="AE13" s="373"/>
      <c r="AF13" s="373"/>
      <c r="AG13" s="374"/>
      <c r="AH13" s="372">
        <v>4176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-966666</v>
      </c>
      <c r="BO13" s="420"/>
      <c r="BP13" s="420"/>
      <c r="BQ13" s="420"/>
      <c r="BR13" s="420"/>
      <c r="BS13" s="420"/>
      <c r="BT13" s="420"/>
      <c r="BU13" s="421"/>
      <c r="BV13" s="419">
        <v>-3485154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12.9</v>
      </c>
      <c r="CU13" s="417"/>
      <c r="CV13" s="417"/>
      <c r="CW13" s="417"/>
      <c r="CX13" s="417"/>
      <c r="CY13" s="417"/>
      <c r="CZ13" s="417"/>
      <c r="DA13" s="418"/>
      <c r="DB13" s="416">
        <v>12.7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319724</v>
      </c>
      <c r="S14" s="507"/>
      <c r="T14" s="507"/>
      <c r="U14" s="507"/>
      <c r="V14" s="508"/>
      <c r="W14" s="510"/>
      <c r="X14" s="408"/>
      <c r="Y14" s="408"/>
      <c r="Z14" s="408"/>
      <c r="AA14" s="408"/>
      <c r="AB14" s="409"/>
      <c r="AC14" s="499">
        <v>2.9</v>
      </c>
      <c r="AD14" s="500"/>
      <c r="AE14" s="500"/>
      <c r="AF14" s="500"/>
      <c r="AG14" s="501"/>
      <c r="AH14" s="499">
        <v>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153.1</v>
      </c>
      <c r="CU14" s="517"/>
      <c r="CV14" s="517"/>
      <c r="CW14" s="517"/>
      <c r="CX14" s="517"/>
      <c r="CY14" s="517"/>
      <c r="CZ14" s="517"/>
      <c r="DA14" s="518"/>
      <c r="DB14" s="516">
        <v>160.9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317817</v>
      </c>
      <c r="S15" s="507"/>
      <c r="T15" s="507"/>
      <c r="U15" s="507"/>
      <c r="V15" s="508"/>
      <c r="W15" s="509" t="s">
        <v>137</v>
      </c>
      <c r="X15" s="405"/>
      <c r="Y15" s="405"/>
      <c r="Z15" s="405"/>
      <c r="AA15" s="405"/>
      <c r="AB15" s="406"/>
      <c r="AC15" s="372">
        <v>21075</v>
      </c>
      <c r="AD15" s="373"/>
      <c r="AE15" s="373"/>
      <c r="AF15" s="373"/>
      <c r="AG15" s="374"/>
      <c r="AH15" s="372">
        <v>21559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42811177</v>
      </c>
      <c r="BO15" s="449"/>
      <c r="BP15" s="449"/>
      <c r="BQ15" s="449"/>
      <c r="BR15" s="449"/>
      <c r="BS15" s="449"/>
      <c r="BT15" s="449"/>
      <c r="BU15" s="450"/>
      <c r="BV15" s="448">
        <v>42003632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15.6</v>
      </c>
      <c r="AD16" s="500"/>
      <c r="AE16" s="500"/>
      <c r="AF16" s="500"/>
      <c r="AG16" s="501"/>
      <c r="AH16" s="499">
        <v>16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67469443</v>
      </c>
      <c r="BO16" s="420"/>
      <c r="BP16" s="420"/>
      <c r="BQ16" s="420"/>
      <c r="BR16" s="420"/>
      <c r="BS16" s="420"/>
      <c r="BT16" s="420"/>
      <c r="BU16" s="421"/>
      <c r="BV16" s="419">
        <v>65530798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110162</v>
      </c>
      <c r="AD17" s="373"/>
      <c r="AE17" s="373"/>
      <c r="AF17" s="373"/>
      <c r="AG17" s="374"/>
      <c r="AH17" s="372">
        <v>108937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54346527</v>
      </c>
      <c r="BO17" s="420"/>
      <c r="BP17" s="420"/>
      <c r="BQ17" s="420"/>
      <c r="BR17" s="420"/>
      <c r="BS17" s="420"/>
      <c r="BT17" s="420"/>
      <c r="BU17" s="421"/>
      <c r="BV17" s="419">
        <v>53441048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309</v>
      </c>
      <c r="M18" s="472"/>
      <c r="N18" s="472"/>
      <c r="O18" s="472"/>
      <c r="P18" s="472"/>
      <c r="Q18" s="472"/>
      <c r="R18" s="473"/>
      <c r="S18" s="473"/>
      <c r="T18" s="473"/>
      <c r="U18" s="473"/>
      <c r="V18" s="474"/>
      <c r="W18" s="490"/>
      <c r="X18" s="491"/>
      <c r="Y18" s="491"/>
      <c r="Z18" s="491"/>
      <c r="AA18" s="491"/>
      <c r="AB18" s="515"/>
      <c r="AC18" s="389">
        <v>81.5</v>
      </c>
      <c r="AD18" s="390"/>
      <c r="AE18" s="390"/>
      <c r="AF18" s="390"/>
      <c r="AG18" s="475"/>
      <c r="AH18" s="389">
        <v>80.900000000000006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81283290</v>
      </c>
      <c r="BO18" s="420"/>
      <c r="BP18" s="420"/>
      <c r="BQ18" s="420"/>
      <c r="BR18" s="420"/>
      <c r="BS18" s="420"/>
      <c r="BT18" s="420"/>
      <c r="BU18" s="421"/>
      <c r="BV18" s="419">
        <v>80551370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1057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95913748</v>
      </c>
      <c r="BO19" s="420"/>
      <c r="BP19" s="420"/>
      <c r="BQ19" s="420"/>
      <c r="BR19" s="420"/>
      <c r="BS19" s="420"/>
      <c r="BT19" s="420"/>
      <c r="BU19" s="421"/>
      <c r="BV19" s="419">
        <v>95349500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154171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205410056</v>
      </c>
      <c r="BO22" s="449"/>
      <c r="BP22" s="449"/>
      <c r="BQ22" s="449"/>
      <c r="BR22" s="449"/>
      <c r="BS22" s="449"/>
      <c r="BT22" s="449"/>
      <c r="BU22" s="450"/>
      <c r="BV22" s="448">
        <v>209824716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100385740</v>
      </c>
      <c r="BO23" s="420"/>
      <c r="BP23" s="420"/>
      <c r="BQ23" s="420"/>
      <c r="BR23" s="420"/>
      <c r="BS23" s="420"/>
      <c r="BT23" s="420"/>
      <c r="BU23" s="421"/>
      <c r="BV23" s="419">
        <v>105731216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9675</v>
      </c>
      <c r="R24" s="373"/>
      <c r="S24" s="373"/>
      <c r="T24" s="373"/>
      <c r="U24" s="373"/>
      <c r="V24" s="374"/>
      <c r="W24" s="462"/>
      <c r="X24" s="399"/>
      <c r="Y24" s="400"/>
      <c r="Z24" s="375" t="s">
        <v>162</v>
      </c>
      <c r="AA24" s="376"/>
      <c r="AB24" s="376"/>
      <c r="AC24" s="376"/>
      <c r="AD24" s="376"/>
      <c r="AE24" s="376"/>
      <c r="AF24" s="376"/>
      <c r="AG24" s="377"/>
      <c r="AH24" s="372">
        <v>2367</v>
      </c>
      <c r="AI24" s="373"/>
      <c r="AJ24" s="373"/>
      <c r="AK24" s="373"/>
      <c r="AL24" s="374"/>
      <c r="AM24" s="372">
        <v>7351902</v>
      </c>
      <c r="AN24" s="373"/>
      <c r="AO24" s="373"/>
      <c r="AP24" s="373"/>
      <c r="AQ24" s="373"/>
      <c r="AR24" s="374"/>
      <c r="AS24" s="372">
        <v>3106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146989270</v>
      </c>
      <c r="BO24" s="420"/>
      <c r="BP24" s="420"/>
      <c r="BQ24" s="420"/>
      <c r="BR24" s="420"/>
      <c r="BS24" s="420"/>
      <c r="BT24" s="420"/>
      <c r="BU24" s="421"/>
      <c r="BV24" s="419">
        <v>147876889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8444</v>
      </c>
      <c r="R25" s="373"/>
      <c r="S25" s="373"/>
      <c r="T25" s="373"/>
      <c r="U25" s="373"/>
      <c r="V25" s="374"/>
      <c r="W25" s="462"/>
      <c r="X25" s="399"/>
      <c r="Y25" s="400"/>
      <c r="Z25" s="375" t="s">
        <v>165</v>
      </c>
      <c r="AA25" s="376"/>
      <c r="AB25" s="376"/>
      <c r="AC25" s="376"/>
      <c r="AD25" s="376"/>
      <c r="AE25" s="376"/>
      <c r="AF25" s="376"/>
      <c r="AG25" s="377"/>
      <c r="AH25" s="372">
        <v>376</v>
      </c>
      <c r="AI25" s="373"/>
      <c r="AJ25" s="373"/>
      <c r="AK25" s="373"/>
      <c r="AL25" s="374"/>
      <c r="AM25" s="372">
        <v>1180640</v>
      </c>
      <c r="AN25" s="373"/>
      <c r="AO25" s="373"/>
      <c r="AP25" s="373"/>
      <c r="AQ25" s="373"/>
      <c r="AR25" s="374"/>
      <c r="AS25" s="372">
        <v>3140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14478426</v>
      </c>
      <c r="BO25" s="449"/>
      <c r="BP25" s="449"/>
      <c r="BQ25" s="449"/>
      <c r="BR25" s="449"/>
      <c r="BS25" s="449"/>
      <c r="BT25" s="449"/>
      <c r="BU25" s="450"/>
      <c r="BV25" s="448">
        <v>12500806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6831</v>
      </c>
      <c r="R26" s="373"/>
      <c r="S26" s="373"/>
      <c r="T26" s="373"/>
      <c r="U26" s="373"/>
      <c r="V26" s="374"/>
      <c r="W26" s="462"/>
      <c r="X26" s="399"/>
      <c r="Y26" s="400"/>
      <c r="Z26" s="375" t="s">
        <v>168</v>
      </c>
      <c r="AA26" s="430"/>
      <c r="AB26" s="430"/>
      <c r="AC26" s="430"/>
      <c r="AD26" s="430"/>
      <c r="AE26" s="430"/>
      <c r="AF26" s="430"/>
      <c r="AG26" s="431"/>
      <c r="AH26" s="372">
        <v>205</v>
      </c>
      <c r="AI26" s="373"/>
      <c r="AJ26" s="373"/>
      <c r="AK26" s="373"/>
      <c r="AL26" s="374"/>
      <c r="AM26" s="372">
        <v>577075</v>
      </c>
      <c r="AN26" s="373"/>
      <c r="AO26" s="373"/>
      <c r="AP26" s="373"/>
      <c r="AQ26" s="373"/>
      <c r="AR26" s="374"/>
      <c r="AS26" s="372">
        <v>2815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378432</v>
      </c>
      <c r="BO26" s="420"/>
      <c r="BP26" s="420"/>
      <c r="BQ26" s="420"/>
      <c r="BR26" s="420"/>
      <c r="BS26" s="420"/>
      <c r="BT26" s="420"/>
      <c r="BU26" s="421"/>
      <c r="BV26" s="419">
        <v>379766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6780</v>
      </c>
      <c r="R27" s="373"/>
      <c r="S27" s="373"/>
      <c r="T27" s="373"/>
      <c r="U27" s="373"/>
      <c r="V27" s="374"/>
      <c r="W27" s="462"/>
      <c r="X27" s="399"/>
      <c r="Y27" s="400"/>
      <c r="Z27" s="375" t="s">
        <v>171</v>
      </c>
      <c r="AA27" s="376"/>
      <c r="AB27" s="376"/>
      <c r="AC27" s="376"/>
      <c r="AD27" s="376"/>
      <c r="AE27" s="376"/>
      <c r="AF27" s="376"/>
      <c r="AG27" s="377"/>
      <c r="AH27" s="372">
        <v>99</v>
      </c>
      <c r="AI27" s="373"/>
      <c r="AJ27" s="373"/>
      <c r="AK27" s="373"/>
      <c r="AL27" s="374"/>
      <c r="AM27" s="372">
        <v>368409</v>
      </c>
      <c r="AN27" s="373"/>
      <c r="AO27" s="373"/>
      <c r="AP27" s="373"/>
      <c r="AQ27" s="373"/>
      <c r="AR27" s="374"/>
      <c r="AS27" s="372">
        <v>3721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2712093</v>
      </c>
      <c r="BO27" s="454"/>
      <c r="BP27" s="454"/>
      <c r="BQ27" s="454"/>
      <c r="BR27" s="454"/>
      <c r="BS27" s="454"/>
      <c r="BT27" s="454"/>
      <c r="BU27" s="455"/>
      <c r="BV27" s="453">
        <v>2709088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6150</v>
      </c>
      <c r="R28" s="373"/>
      <c r="S28" s="373"/>
      <c r="T28" s="373"/>
      <c r="U28" s="373"/>
      <c r="V28" s="374"/>
      <c r="W28" s="462"/>
      <c r="X28" s="399"/>
      <c r="Y28" s="400"/>
      <c r="Z28" s="375" t="s">
        <v>174</v>
      </c>
      <c r="AA28" s="376"/>
      <c r="AB28" s="376"/>
      <c r="AC28" s="376"/>
      <c r="AD28" s="376"/>
      <c r="AE28" s="376"/>
      <c r="AF28" s="376"/>
      <c r="AG28" s="377"/>
      <c r="AH28" s="372">
        <v>5</v>
      </c>
      <c r="AI28" s="373"/>
      <c r="AJ28" s="373"/>
      <c r="AK28" s="373"/>
      <c r="AL28" s="374"/>
      <c r="AM28" s="372">
        <v>12725</v>
      </c>
      <c r="AN28" s="373"/>
      <c r="AO28" s="373"/>
      <c r="AP28" s="373"/>
      <c r="AQ28" s="373"/>
      <c r="AR28" s="374"/>
      <c r="AS28" s="372">
        <v>2545</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6276892</v>
      </c>
      <c r="BO28" s="449"/>
      <c r="BP28" s="449"/>
      <c r="BQ28" s="449"/>
      <c r="BR28" s="449"/>
      <c r="BS28" s="449"/>
      <c r="BT28" s="449"/>
      <c r="BU28" s="450"/>
      <c r="BV28" s="448">
        <v>5776544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32</v>
      </c>
      <c r="M29" s="373"/>
      <c r="N29" s="373"/>
      <c r="O29" s="373"/>
      <c r="P29" s="374"/>
      <c r="Q29" s="372">
        <v>5850</v>
      </c>
      <c r="R29" s="373"/>
      <c r="S29" s="373"/>
      <c r="T29" s="373"/>
      <c r="U29" s="373"/>
      <c r="V29" s="374"/>
      <c r="W29" s="463"/>
      <c r="X29" s="464"/>
      <c r="Y29" s="465"/>
      <c r="Z29" s="375" t="s">
        <v>177</v>
      </c>
      <c r="AA29" s="376"/>
      <c r="AB29" s="376"/>
      <c r="AC29" s="376"/>
      <c r="AD29" s="376"/>
      <c r="AE29" s="376"/>
      <c r="AF29" s="376"/>
      <c r="AG29" s="377"/>
      <c r="AH29" s="372">
        <v>2471</v>
      </c>
      <c r="AI29" s="373"/>
      <c r="AJ29" s="373"/>
      <c r="AK29" s="373"/>
      <c r="AL29" s="374"/>
      <c r="AM29" s="372">
        <v>7733036</v>
      </c>
      <c r="AN29" s="373"/>
      <c r="AO29" s="373"/>
      <c r="AP29" s="373"/>
      <c r="AQ29" s="373"/>
      <c r="AR29" s="374"/>
      <c r="AS29" s="372">
        <v>3130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3736159</v>
      </c>
      <c r="BO29" s="420"/>
      <c r="BP29" s="420"/>
      <c r="BQ29" s="420"/>
      <c r="BR29" s="420"/>
      <c r="BS29" s="420"/>
      <c r="BT29" s="420"/>
      <c r="BU29" s="421"/>
      <c r="BV29" s="419">
        <v>3358404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5558550</v>
      </c>
      <c r="BO30" s="454"/>
      <c r="BP30" s="454"/>
      <c r="BQ30" s="454"/>
      <c r="BR30" s="454"/>
      <c r="BS30" s="454"/>
      <c r="BT30" s="454"/>
      <c r="BU30" s="455"/>
      <c r="BV30" s="453">
        <v>5648789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IF('各会計、関係団体の財政状況及び健全化判断比率'!B35="","",'各会計、関係団体の財政状況及び健全化判断比率'!B35)</f>
        <v>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16</v>
      </c>
      <c r="BX34" s="367"/>
      <c r="BY34" s="368" t="str">
        <f>IF('各会計、関係団体の財政状況及び健全化判断比率'!B68="","",'各会計、関係団体の財政状況及び健全化判断比率'!B68)</f>
        <v>こうち人づくり広域連合（一般会計）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公益財団法人高知市文化振興事業団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へき地診療所事業特別会計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収益事業特別会計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IF('各会計、関係団体の財政状況及び健全化判断比率'!B34="","",'各会計、関係団体の財政状況及び健全化判断比率'!B34)</f>
        <v>公共下水道事業会計</v>
      </c>
      <c r="AP35" s="368"/>
      <c r="AQ35" s="368"/>
      <c r="AR35" s="368"/>
      <c r="AS35" s="368"/>
      <c r="AT35" s="368"/>
      <c r="AU35" s="368"/>
      <c r="AV35" s="368"/>
      <c r="AW35" s="368"/>
      <c r="AX35" s="368"/>
      <c r="AY35" s="368"/>
      <c r="AZ35" s="368"/>
      <c r="BA35" s="368"/>
      <c r="BB35" s="368"/>
      <c r="BC35" s="368"/>
      <c r="BD35" s="181"/>
      <c r="BE35" s="367">
        <f t="shared" ref="BE35:BE43" si="1">IF(BG35="","",BE34+1)</f>
        <v>13</v>
      </c>
      <c r="BF35" s="367"/>
      <c r="BG35" s="368" t="str">
        <f>IF('各会計、関係団体の財政状況及び健全化判断比率'!B36="","",'各会計、関係団体の財政状況及び健全化判断比率'!B36)</f>
        <v>国民宿舎運営事業特別会計</v>
      </c>
      <c r="BH35" s="368"/>
      <c r="BI35" s="368"/>
      <c r="BJ35" s="368"/>
      <c r="BK35" s="368"/>
      <c r="BL35" s="368"/>
      <c r="BM35" s="368"/>
      <c r="BN35" s="368"/>
      <c r="BO35" s="368"/>
      <c r="BP35" s="368"/>
      <c r="BQ35" s="368"/>
      <c r="BR35" s="368"/>
      <c r="BS35" s="368"/>
      <c r="BT35" s="368"/>
      <c r="BU35" s="368"/>
      <c r="BV35" s="181"/>
      <c r="BW35" s="367">
        <f t="shared" ref="BW35:BW43" si="2">IF(BY35="","",BW34+1)</f>
        <v>17</v>
      </c>
      <c r="BX35" s="367"/>
      <c r="BY35" s="368" t="str">
        <f>IF('各会計、関係団体の財政状況及び健全化判断比率'!B69="","",'各会計、関係団体の財政状況及び健全化判断比率'!B69)</f>
        <v>高知県・高知市病院企業団（病院企業会計）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公益財団法人高知市環境事業公社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母子父子寡婦福祉資金貸付事業特別会計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駐車場事業特別会計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14</v>
      </c>
      <c r="BF36" s="367"/>
      <c r="BG36" s="368" t="str">
        <f>IF('各会計、関係団体の財政状況及び健全化判断比率'!B37="","",'各会計、関係団体の財政状況及び健全化判断比率'!B37)</f>
        <v>農業集落排水事業特別会計</v>
      </c>
      <c r="BH36" s="368"/>
      <c r="BI36" s="368"/>
      <c r="BJ36" s="368"/>
      <c r="BK36" s="368"/>
      <c r="BL36" s="368"/>
      <c r="BM36" s="368"/>
      <c r="BN36" s="368"/>
      <c r="BO36" s="368"/>
      <c r="BP36" s="368"/>
      <c r="BQ36" s="368"/>
      <c r="BR36" s="368"/>
      <c r="BS36" s="368"/>
      <c r="BT36" s="368"/>
      <c r="BU36" s="368"/>
      <c r="BV36" s="181"/>
      <c r="BW36" s="367">
        <f t="shared" si="2"/>
        <v>18</v>
      </c>
      <c r="BX36" s="367"/>
      <c r="BY36" s="368" t="str">
        <f>IF('各会計、関係団体の財政状況及び健全化判断比率'!B70="","",'各会計、関係団体の財政状況及び健全化判断比率'!B70)</f>
        <v>高知県後期高齢者医療広域連合（一般会計）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公益財団法人高知市学校給食会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土地区画整理事業清算金特別会計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介護保険事業特別会計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15</v>
      </c>
      <c r="BF37" s="367"/>
      <c r="BG37" s="368" t="str">
        <f>IF('各会計、関係団体の財政状況及び健全化判断比率'!B38="","",'各会計、関係団体の財政状況及び健全化判断比率'!B38)</f>
        <v>産業立地推進事業特別会計</v>
      </c>
      <c r="BH37" s="368"/>
      <c r="BI37" s="368"/>
      <c r="BJ37" s="368"/>
      <c r="BK37" s="368"/>
      <c r="BL37" s="368"/>
      <c r="BM37" s="368"/>
      <c r="BN37" s="368"/>
      <c r="BO37" s="368"/>
      <c r="BP37" s="368"/>
      <c r="BQ37" s="368"/>
      <c r="BR37" s="368"/>
      <c r="BS37" s="368"/>
      <c r="BT37" s="368"/>
      <c r="BU37" s="368"/>
      <c r="BV37" s="181"/>
      <c r="BW37" s="367">
        <f t="shared" si="2"/>
        <v>19</v>
      </c>
      <c r="BX37" s="367"/>
      <c r="BY37" s="368" t="str">
        <f>IF('各会計、関係団体の財政状況及び健全化判断比率'!B71="","",'各会計、関係団体の財政状況及び健全化判断比率'!B71)</f>
        <v>高知県後期高齢者医療広域連合（後期高齢者医療特別会計）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公益財団法人高知市都市整備公社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9</v>
      </c>
      <c r="V38" s="367"/>
      <c r="W38" s="368" t="str">
        <f>IF('各会計、関係団体の財政状況及び健全化判断比率'!B32="","",'各会計、関係団体の財政状況及び健全化判断比率'!B32)</f>
        <v>後期高齢者医療事業特別会計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20</v>
      </c>
      <c r="BX38" s="367"/>
      <c r="BY38" s="368" t="str">
        <f>IF('各会計、関係団体の財政状況及び健全化判断比率'!B72="","",'各会計、関係団体の財政状況及び健全化判断比率'!B72)</f>
        <v>高知県競馬組合（収益事業会計）</v>
      </c>
      <c r="BZ38" s="368"/>
      <c r="CA38" s="368"/>
      <c r="CB38" s="368"/>
      <c r="CC38" s="368"/>
      <c r="CD38" s="368"/>
      <c r="CE38" s="368"/>
      <c r="CF38" s="368"/>
      <c r="CG38" s="368"/>
      <c r="CH38" s="368"/>
      <c r="CI38" s="368"/>
      <c r="CJ38" s="368"/>
      <c r="CK38" s="368"/>
      <c r="CL38" s="368"/>
      <c r="CM38" s="368"/>
      <c r="CN38" s="181"/>
      <c r="CO38" s="367">
        <f t="shared" si="3"/>
        <v>25</v>
      </c>
      <c r="CP38" s="367"/>
      <c r="CQ38" s="368" t="str">
        <f>IF('各会計、関係団体の財政状況及び健全化判断比率'!BS11="","",'各会計、関係団体の財政状況及び健全化判断比率'!BS11)</f>
        <v>公益財団法人こうち男女共同参画社会づくり財団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26</v>
      </c>
      <c r="CP39" s="367"/>
      <c r="CQ39" s="368" t="str">
        <f>IF('各会計、関係団体の財政状況及び健全化判断比率'!BS12="","",'各会計、関係団体の財政状況及び健全化判断比率'!BS12)</f>
        <v>公益財団法人高知市スポーツ振興事業団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27</v>
      </c>
      <c r="CP40" s="367"/>
      <c r="CQ40" s="368" t="str">
        <f>IF('各会計、関係団体の財政状況及び健全化判断比率'!BS13="","",'各会計、関係団体の財政状況及び健全化判断比率'!BS13)</f>
        <v>公益財団法人高知県観光コンベンション協会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28</v>
      </c>
      <c r="CP41" s="367"/>
      <c r="CQ41" s="368" t="str">
        <f>IF('各会計、関係団体の財政状況及び健全化判断比率'!BS14="","",'各会計、関係団体の財政状況及び健全化判断比率'!BS14)</f>
        <v>公益財団法人高知県魚さい加工公社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29</v>
      </c>
      <c r="CP42" s="367"/>
      <c r="CQ42" s="368" t="str">
        <f>IF('各会計、関係団体の財政状況及び健全化判断比率'!BS15="","",'各会計、関係団体の財政状況及び健全化判断比率'!BS15)</f>
        <v>公益財団法人土佐山内記念財団</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30</v>
      </c>
      <c r="CP43" s="367"/>
      <c r="CQ43" s="368" t="str">
        <f>IF('各会計、関係団体の財政状況及び健全化判断比率'!BS16="","",'各会計、関係団体の財政状況及び健全化判断比率'!BS16)</f>
        <v>公益財団法人高知勤労者福祉サービスセンター</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oVwO6qhmur/g4Nl+JFMJGufWmkiSgMUy0lLJzCLMs3dLoG/QbjExPivrWkub+DSbQI4GiYu5m7JqNh8z4WAKg==" saltValue="4BfiaxOe8s3Ytwsh98bvT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90" zoomScaleNormal="9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45661212</v>
      </c>
      <c r="S5" s="677"/>
      <c r="T5" s="677"/>
      <c r="U5" s="677"/>
      <c r="V5" s="677"/>
      <c r="W5" s="677"/>
      <c r="X5" s="677"/>
      <c r="Y5" s="702"/>
      <c r="Z5" s="715">
        <v>28.7</v>
      </c>
      <c r="AA5" s="715"/>
      <c r="AB5" s="715"/>
      <c r="AC5" s="715"/>
      <c r="AD5" s="716">
        <v>45661212</v>
      </c>
      <c r="AE5" s="716"/>
      <c r="AF5" s="716"/>
      <c r="AG5" s="716"/>
      <c r="AH5" s="716"/>
      <c r="AI5" s="716"/>
      <c r="AJ5" s="716"/>
      <c r="AK5" s="716"/>
      <c r="AL5" s="703">
        <v>56.1</v>
      </c>
      <c r="AM5" s="685"/>
      <c r="AN5" s="685"/>
      <c r="AO5" s="704"/>
      <c r="AP5" s="679" t="s">
        <v>216</v>
      </c>
      <c r="AQ5" s="680"/>
      <c r="AR5" s="680"/>
      <c r="AS5" s="680"/>
      <c r="AT5" s="680"/>
      <c r="AU5" s="680"/>
      <c r="AV5" s="680"/>
      <c r="AW5" s="680"/>
      <c r="AX5" s="680"/>
      <c r="AY5" s="680"/>
      <c r="AZ5" s="680"/>
      <c r="BA5" s="680"/>
      <c r="BB5" s="680"/>
      <c r="BC5" s="680"/>
      <c r="BD5" s="680"/>
      <c r="BE5" s="680"/>
      <c r="BF5" s="681"/>
      <c r="BG5" s="621">
        <v>44484630</v>
      </c>
      <c r="BH5" s="622"/>
      <c r="BI5" s="622"/>
      <c r="BJ5" s="622"/>
      <c r="BK5" s="622"/>
      <c r="BL5" s="622"/>
      <c r="BM5" s="622"/>
      <c r="BN5" s="623"/>
      <c r="BO5" s="659">
        <v>97.4</v>
      </c>
      <c r="BP5" s="659"/>
      <c r="BQ5" s="659"/>
      <c r="BR5" s="659"/>
      <c r="BS5" s="660">
        <v>2135019</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881309</v>
      </c>
      <c r="S6" s="622"/>
      <c r="T6" s="622"/>
      <c r="U6" s="622"/>
      <c r="V6" s="622"/>
      <c r="W6" s="622"/>
      <c r="X6" s="622"/>
      <c r="Y6" s="623"/>
      <c r="Z6" s="659">
        <v>0.6</v>
      </c>
      <c r="AA6" s="659"/>
      <c r="AB6" s="659"/>
      <c r="AC6" s="659"/>
      <c r="AD6" s="660">
        <v>881309</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44484630</v>
      </c>
      <c r="BH6" s="622"/>
      <c r="BI6" s="622"/>
      <c r="BJ6" s="622"/>
      <c r="BK6" s="622"/>
      <c r="BL6" s="622"/>
      <c r="BM6" s="622"/>
      <c r="BN6" s="623"/>
      <c r="BO6" s="659">
        <v>97.4</v>
      </c>
      <c r="BP6" s="659"/>
      <c r="BQ6" s="659"/>
      <c r="BR6" s="659"/>
      <c r="BS6" s="660">
        <v>2135019</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605202</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604800</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40473</v>
      </c>
      <c r="S7" s="622"/>
      <c r="T7" s="622"/>
      <c r="U7" s="622"/>
      <c r="V7" s="622"/>
      <c r="W7" s="622"/>
      <c r="X7" s="622"/>
      <c r="Y7" s="623"/>
      <c r="Z7" s="659">
        <v>0</v>
      </c>
      <c r="AA7" s="659"/>
      <c r="AB7" s="659"/>
      <c r="AC7" s="659"/>
      <c r="AD7" s="660">
        <v>40473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20659164</v>
      </c>
      <c r="BH7" s="622"/>
      <c r="BI7" s="622"/>
      <c r="BJ7" s="622"/>
      <c r="BK7" s="622"/>
      <c r="BL7" s="622"/>
      <c r="BM7" s="622"/>
      <c r="BN7" s="623"/>
      <c r="BO7" s="659">
        <v>45.2</v>
      </c>
      <c r="BP7" s="659"/>
      <c r="BQ7" s="659"/>
      <c r="BR7" s="659"/>
      <c r="BS7" s="660">
        <v>765187</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11068316</v>
      </c>
      <c r="CS7" s="622"/>
      <c r="CT7" s="622"/>
      <c r="CU7" s="622"/>
      <c r="CV7" s="622"/>
      <c r="CW7" s="622"/>
      <c r="CX7" s="622"/>
      <c r="CY7" s="623"/>
      <c r="CZ7" s="659">
        <v>7</v>
      </c>
      <c r="DA7" s="659"/>
      <c r="DB7" s="659"/>
      <c r="DC7" s="659"/>
      <c r="DD7" s="627">
        <v>165248</v>
      </c>
      <c r="DE7" s="622"/>
      <c r="DF7" s="622"/>
      <c r="DG7" s="622"/>
      <c r="DH7" s="622"/>
      <c r="DI7" s="622"/>
      <c r="DJ7" s="622"/>
      <c r="DK7" s="622"/>
      <c r="DL7" s="622"/>
      <c r="DM7" s="622"/>
      <c r="DN7" s="622"/>
      <c r="DO7" s="622"/>
      <c r="DP7" s="623"/>
      <c r="DQ7" s="627">
        <v>9280810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231619</v>
      </c>
      <c r="S8" s="622"/>
      <c r="T8" s="622"/>
      <c r="U8" s="622"/>
      <c r="V8" s="622"/>
      <c r="W8" s="622"/>
      <c r="X8" s="622"/>
      <c r="Y8" s="623"/>
      <c r="Z8" s="659">
        <v>0.1</v>
      </c>
      <c r="AA8" s="659"/>
      <c r="AB8" s="659"/>
      <c r="AC8" s="659"/>
      <c r="AD8" s="660">
        <v>231619</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560255</v>
      </c>
      <c r="BH8" s="622"/>
      <c r="BI8" s="622"/>
      <c r="BJ8" s="622"/>
      <c r="BK8" s="622"/>
      <c r="BL8" s="622"/>
      <c r="BM8" s="622"/>
      <c r="BN8" s="623"/>
      <c r="BO8" s="659">
        <v>1.2</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80931056</v>
      </c>
      <c r="CS8" s="622"/>
      <c r="CT8" s="622"/>
      <c r="CU8" s="622"/>
      <c r="CV8" s="622"/>
      <c r="CW8" s="622"/>
      <c r="CX8" s="622"/>
      <c r="CY8" s="623"/>
      <c r="CZ8" s="659">
        <v>51.1</v>
      </c>
      <c r="DA8" s="659"/>
      <c r="DB8" s="659"/>
      <c r="DC8" s="659"/>
      <c r="DD8" s="627">
        <v>409454</v>
      </c>
      <c r="DE8" s="622"/>
      <c r="DF8" s="622"/>
      <c r="DG8" s="622"/>
      <c r="DH8" s="622"/>
      <c r="DI8" s="622"/>
      <c r="DJ8" s="622"/>
      <c r="DK8" s="622"/>
      <c r="DL8" s="622"/>
      <c r="DM8" s="622"/>
      <c r="DN8" s="622"/>
      <c r="DO8" s="622"/>
      <c r="DP8" s="623"/>
      <c r="DQ8" s="627">
        <v>40109489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257220</v>
      </c>
      <c r="S9" s="622"/>
      <c r="T9" s="622"/>
      <c r="U9" s="622"/>
      <c r="V9" s="622"/>
      <c r="W9" s="622"/>
      <c r="X9" s="622"/>
      <c r="Y9" s="623"/>
      <c r="Z9" s="659">
        <v>0.2</v>
      </c>
      <c r="AA9" s="659"/>
      <c r="AB9" s="659"/>
      <c r="AC9" s="659"/>
      <c r="AD9" s="660">
        <v>257220</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16963230</v>
      </c>
      <c r="BH9" s="622"/>
      <c r="BI9" s="622"/>
      <c r="BJ9" s="622"/>
      <c r="BK9" s="622"/>
      <c r="BL9" s="622"/>
      <c r="BM9" s="622"/>
      <c r="BN9" s="623"/>
      <c r="BO9" s="659">
        <v>37.200000000000003</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11585500</v>
      </c>
      <c r="CS9" s="622"/>
      <c r="CT9" s="622"/>
      <c r="CU9" s="622"/>
      <c r="CV9" s="622"/>
      <c r="CW9" s="622"/>
      <c r="CX9" s="622"/>
      <c r="CY9" s="623"/>
      <c r="CZ9" s="659">
        <v>7.3</v>
      </c>
      <c r="DA9" s="659"/>
      <c r="DB9" s="659"/>
      <c r="DC9" s="659"/>
      <c r="DD9" s="627">
        <v>1218551</v>
      </c>
      <c r="DE9" s="622"/>
      <c r="DF9" s="622"/>
      <c r="DG9" s="622"/>
      <c r="DH9" s="622"/>
      <c r="DI9" s="622"/>
      <c r="DJ9" s="622"/>
      <c r="DK9" s="622"/>
      <c r="DL9" s="622"/>
      <c r="DM9" s="622"/>
      <c r="DN9" s="622"/>
      <c r="DO9" s="622"/>
      <c r="DP9" s="623"/>
      <c r="DQ9" s="627">
        <v>6607909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1088097</v>
      </c>
      <c r="BH10" s="622"/>
      <c r="BI10" s="622"/>
      <c r="BJ10" s="622"/>
      <c r="BK10" s="622"/>
      <c r="BL10" s="622"/>
      <c r="BM10" s="622"/>
      <c r="BN10" s="623"/>
      <c r="BO10" s="659">
        <v>2.4</v>
      </c>
      <c r="BP10" s="659"/>
      <c r="BQ10" s="659"/>
      <c r="BR10" s="659"/>
      <c r="BS10" s="660">
        <v>181278</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161539</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58085</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8496870</v>
      </c>
      <c r="S11" s="622"/>
      <c r="T11" s="622"/>
      <c r="U11" s="622"/>
      <c r="V11" s="622"/>
      <c r="W11" s="622"/>
      <c r="X11" s="622"/>
      <c r="Y11" s="623"/>
      <c r="Z11" s="624">
        <v>5.3</v>
      </c>
      <c r="AA11" s="625"/>
      <c r="AB11" s="625"/>
      <c r="AC11" s="626"/>
      <c r="AD11" s="627">
        <v>8496870</v>
      </c>
      <c r="AE11" s="622"/>
      <c r="AF11" s="622"/>
      <c r="AG11" s="622"/>
      <c r="AH11" s="622"/>
      <c r="AI11" s="622"/>
      <c r="AJ11" s="622"/>
      <c r="AK11" s="623"/>
      <c r="AL11" s="624">
        <v>10.4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2047582</v>
      </c>
      <c r="BH11" s="622"/>
      <c r="BI11" s="622"/>
      <c r="BJ11" s="622"/>
      <c r="BK11" s="622"/>
      <c r="BL11" s="622"/>
      <c r="BM11" s="622"/>
      <c r="BN11" s="623"/>
      <c r="BO11" s="659">
        <v>4.5</v>
      </c>
      <c r="BP11" s="659"/>
      <c r="BQ11" s="659"/>
      <c r="BR11" s="659"/>
      <c r="BS11" s="660">
        <v>583909</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3095302</v>
      </c>
      <c r="CS11" s="622"/>
      <c r="CT11" s="622"/>
      <c r="CU11" s="622"/>
      <c r="CV11" s="622"/>
      <c r="CW11" s="622"/>
      <c r="CX11" s="622"/>
      <c r="CY11" s="623"/>
      <c r="CZ11" s="659">
        <v>2</v>
      </c>
      <c r="DA11" s="659"/>
      <c r="DB11" s="659"/>
      <c r="DC11" s="659"/>
      <c r="DD11" s="627">
        <v>1407923</v>
      </c>
      <c r="DE11" s="622"/>
      <c r="DF11" s="622"/>
      <c r="DG11" s="622"/>
      <c r="DH11" s="622"/>
      <c r="DI11" s="622"/>
      <c r="DJ11" s="622"/>
      <c r="DK11" s="622"/>
      <c r="DL11" s="622"/>
      <c r="DM11" s="622"/>
      <c r="DN11" s="622"/>
      <c r="DO11" s="622"/>
      <c r="DP11" s="623"/>
      <c r="DQ11" s="627">
        <v>1409329</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12802</v>
      </c>
      <c r="S12" s="622"/>
      <c r="T12" s="622"/>
      <c r="U12" s="622"/>
      <c r="V12" s="622"/>
      <c r="W12" s="622"/>
      <c r="X12" s="622"/>
      <c r="Y12" s="623"/>
      <c r="Z12" s="659">
        <v>0</v>
      </c>
      <c r="AA12" s="659"/>
      <c r="AB12" s="659"/>
      <c r="AC12" s="659"/>
      <c r="AD12" s="660">
        <v>12802</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20165074</v>
      </c>
      <c r="BH12" s="622"/>
      <c r="BI12" s="622"/>
      <c r="BJ12" s="622"/>
      <c r="BK12" s="622"/>
      <c r="BL12" s="622"/>
      <c r="BM12" s="622"/>
      <c r="BN12" s="623"/>
      <c r="BO12" s="659">
        <v>44.2</v>
      </c>
      <c r="BP12" s="659"/>
      <c r="BQ12" s="659"/>
      <c r="BR12" s="659"/>
      <c r="BS12" s="660">
        <v>1336138</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2132954</v>
      </c>
      <c r="CS12" s="622"/>
      <c r="CT12" s="622"/>
      <c r="CU12" s="622"/>
      <c r="CV12" s="622"/>
      <c r="CW12" s="622"/>
      <c r="CX12" s="622"/>
      <c r="CY12" s="623"/>
      <c r="CZ12" s="659">
        <v>1.3</v>
      </c>
      <c r="DA12" s="659"/>
      <c r="DB12" s="659"/>
      <c r="DC12" s="659"/>
      <c r="DD12" s="627">
        <v>374735</v>
      </c>
      <c r="DE12" s="622"/>
      <c r="DF12" s="622"/>
      <c r="DG12" s="622"/>
      <c r="DH12" s="622"/>
      <c r="DI12" s="622"/>
      <c r="DJ12" s="622"/>
      <c r="DK12" s="622"/>
      <c r="DL12" s="622"/>
      <c r="DM12" s="622"/>
      <c r="DN12" s="622"/>
      <c r="DO12" s="622"/>
      <c r="DP12" s="623"/>
      <c r="DQ12" s="627">
        <v>1452314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20016605</v>
      </c>
      <c r="BH13" s="622"/>
      <c r="BI13" s="622"/>
      <c r="BJ13" s="622"/>
      <c r="BK13" s="622"/>
      <c r="BL13" s="622"/>
      <c r="BM13" s="622"/>
      <c r="BN13" s="623"/>
      <c r="BO13" s="659">
        <v>43.8</v>
      </c>
      <c r="BP13" s="659"/>
      <c r="BQ13" s="659"/>
      <c r="BR13" s="659"/>
      <c r="BS13" s="660">
        <v>1336138</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13655642</v>
      </c>
      <c r="CS13" s="622"/>
      <c r="CT13" s="622"/>
      <c r="CU13" s="622"/>
      <c r="CV13" s="622"/>
      <c r="CW13" s="622"/>
      <c r="CX13" s="622"/>
      <c r="CY13" s="623"/>
      <c r="CZ13" s="659">
        <v>8.6</v>
      </c>
      <c r="DA13" s="659"/>
      <c r="DB13" s="659"/>
      <c r="DC13" s="659"/>
      <c r="DD13" s="627">
        <v>6095512</v>
      </c>
      <c r="DE13" s="622"/>
      <c r="DF13" s="622"/>
      <c r="DG13" s="622"/>
      <c r="DH13" s="622"/>
      <c r="DI13" s="622"/>
      <c r="DJ13" s="622"/>
      <c r="DK13" s="622"/>
      <c r="DL13" s="622"/>
      <c r="DM13" s="622"/>
      <c r="DN13" s="622"/>
      <c r="DO13" s="622"/>
      <c r="DP13" s="623"/>
      <c r="DQ13" s="627">
        <v>6949765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7843</v>
      </c>
      <c r="S14" s="622"/>
      <c r="T14" s="622"/>
      <c r="U14" s="622"/>
      <c r="V14" s="622"/>
      <c r="W14" s="622"/>
      <c r="X14" s="622"/>
      <c r="Y14" s="623"/>
      <c r="Z14" s="659">
        <v>0</v>
      </c>
      <c r="AA14" s="659"/>
      <c r="AB14" s="659"/>
      <c r="AC14" s="659"/>
      <c r="AD14" s="660">
        <v>7843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1136047</v>
      </c>
      <c r="BH14" s="622"/>
      <c r="BI14" s="622"/>
      <c r="BJ14" s="622"/>
      <c r="BK14" s="622"/>
      <c r="BL14" s="622"/>
      <c r="BM14" s="622"/>
      <c r="BN14" s="623"/>
      <c r="BO14" s="659">
        <v>2.5</v>
      </c>
      <c r="BP14" s="659"/>
      <c r="BQ14" s="659"/>
      <c r="BR14" s="659"/>
      <c r="BS14" s="660">
        <v>33694</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5798390</v>
      </c>
      <c r="CS14" s="622"/>
      <c r="CT14" s="622"/>
      <c r="CU14" s="622"/>
      <c r="CV14" s="622"/>
      <c r="CW14" s="622"/>
      <c r="CX14" s="622"/>
      <c r="CY14" s="623"/>
      <c r="CZ14" s="659">
        <v>3.7</v>
      </c>
      <c r="DA14" s="659"/>
      <c r="DB14" s="659"/>
      <c r="DC14" s="659"/>
      <c r="DD14" s="627">
        <v>1950182</v>
      </c>
      <c r="DE14" s="622"/>
      <c r="DF14" s="622"/>
      <c r="DG14" s="622"/>
      <c r="DH14" s="622"/>
      <c r="DI14" s="622"/>
      <c r="DJ14" s="622"/>
      <c r="DK14" s="622"/>
      <c r="DL14" s="622"/>
      <c r="DM14" s="622"/>
      <c r="DN14" s="622"/>
      <c r="DO14" s="622"/>
      <c r="DP14" s="623"/>
      <c r="DQ14" s="627">
        <v>3678775</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2520601</v>
      </c>
      <c r="BH15" s="622"/>
      <c r="BI15" s="622"/>
      <c r="BJ15" s="622"/>
      <c r="BK15" s="622"/>
      <c r="BL15" s="622"/>
      <c r="BM15" s="622"/>
      <c r="BN15" s="623"/>
      <c r="BO15" s="659">
        <v>5.5</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12528371</v>
      </c>
      <c r="CS15" s="622"/>
      <c r="CT15" s="622"/>
      <c r="CU15" s="622"/>
      <c r="CV15" s="622"/>
      <c r="CW15" s="622"/>
      <c r="CX15" s="622"/>
      <c r="CY15" s="623"/>
      <c r="CZ15" s="659">
        <v>7.9</v>
      </c>
      <c r="DA15" s="659"/>
      <c r="DB15" s="659"/>
      <c r="DC15" s="659"/>
      <c r="DD15" s="627">
        <v>1970123</v>
      </c>
      <c r="DE15" s="622"/>
      <c r="DF15" s="622"/>
      <c r="DG15" s="622"/>
      <c r="DH15" s="622"/>
      <c r="DI15" s="622"/>
      <c r="DJ15" s="622"/>
      <c r="DK15" s="622"/>
      <c r="DL15" s="622"/>
      <c r="DM15" s="622"/>
      <c r="DN15" s="622"/>
      <c r="DO15" s="622"/>
      <c r="DP15" s="623"/>
      <c r="DQ15" s="627">
        <v>9058658</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66206</v>
      </c>
      <c r="S16" s="622"/>
      <c r="T16" s="622"/>
      <c r="U16" s="622"/>
      <c r="V16" s="622"/>
      <c r="W16" s="622"/>
      <c r="X16" s="622"/>
      <c r="Y16" s="623"/>
      <c r="Z16" s="659">
        <v>0</v>
      </c>
      <c r="AA16" s="659"/>
      <c r="AB16" s="659"/>
      <c r="AC16" s="659"/>
      <c r="AD16" s="660">
        <v>66206</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3744</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174417</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10387</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536409</v>
      </c>
      <c r="S17" s="622"/>
      <c r="T17" s="622"/>
      <c r="U17" s="622"/>
      <c r="V17" s="622"/>
      <c r="W17" s="622"/>
      <c r="X17" s="622"/>
      <c r="Y17" s="623"/>
      <c r="Z17" s="659">
        <v>0.3</v>
      </c>
      <c r="AA17" s="659"/>
      <c r="AB17" s="659"/>
      <c r="AC17" s="659"/>
      <c r="AD17" s="660">
        <v>536409</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16541821</v>
      </c>
      <c r="CS17" s="622"/>
      <c r="CT17" s="622"/>
      <c r="CU17" s="622"/>
      <c r="CV17" s="622"/>
      <c r="CW17" s="622"/>
      <c r="CX17" s="622"/>
      <c r="CY17" s="623"/>
      <c r="CZ17" s="659">
        <v>10.5</v>
      </c>
      <c r="DA17" s="659"/>
      <c r="DB17" s="659"/>
      <c r="DC17" s="659"/>
      <c r="DD17" s="627" t="s">
        <v>122</v>
      </c>
      <c r="DE17" s="622"/>
      <c r="DF17" s="622"/>
      <c r="DG17" s="622"/>
      <c r="DH17" s="622"/>
      <c r="DI17" s="622"/>
      <c r="DJ17" s="622"/>
      <c r="DK17" s="622"/>
      <c r="DL17" s="622"/>
      <c r="DM17" s="622"/>
      <c r="DN17" s="622"/>
      <c r="DO17" s="622"/>
      <c r="DP17" s="623"/>
      <c r="DQ17" s="627">
        <v>15804218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280740</v>
      </c>
      <c r="S18" s="622"/>
      <c r="T18" s="622"/>
      <c r="U18" s="622"/>
      <c r="V18" s="622"/>
      <c r="W18" s="622"/>
      <c r="X18" s="622"/>
      <c r="Y18" s="623"/>
      <c r="Z18" s="659">
        <v>0.2</v>
      </c>
      <c r="AA18" s="659"/>
      <c r="AB18" s="659"/>
      <c r="AC18" s="659"/>
      <c r="AD18" s="660">
        <v>280740</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254312</v>
      </c>
      <c r="S19" s="622"/>
      <c r="T19" s="622"/>
      <c r="U19" s="622"/>
      <c r="V19" s="622"/>
      <c r="W19" s="622"/>
      <c r="X19" s="622"/>
      <c r="Y19" s="623"/>
      <c r="Z19" s="659">
        <v>0.2</v>
      </c>
      <c r="AA19" s="659"/>
      <c r="AB19" s="659"/>
      <c r="AC19" s="659"/>
      <c r="AD19" s="660">
        <v>254312</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1176582</v>
      </c>
      <c r="BH19" s="622"/>
      <c r="BI19" s="622"/>
      <c r="BJ19" s="622"/>
      <c r="BK19" s="622"/>
      <c r="BL19" s="622"/>
      <c r="BM19" s="622"/>
      <c r="BN19" s="623"/>
      <c r="BO19" s="659">
        <v>2.6</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26428</v>
      </c>
      <c r="S20" s="622"/>
      <c r="T20" s="622"/>
      <c r="U20" s="622"/>
      <c r="V20" s="622"/>
      <c r="W20" s="622"/>
      <c r="X20" s="622"/>
      <c r="Y20" s="623"/>
      <c r="Z20" s="659">
        <v>0</v>
      </c>
      <c r="AA20" s="659"/>
      <c r="AB20" s="659"/>
      <c r="AC20" s="659"/>
      <c r="AD20" s="660">
        <v>26428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1176582</v>
      </c>
      <c r="BH20" s="622"/>
      <c r="BI20" s="622"/>
      <c r="BJ20" s="622"/>
      <c r="BK20" s="622"/>
      <c r="BL20" s="622"/>
      <c r="BM20" s="622"/>
      <c r="BN20" s="623"/>
      <c r="BO20" s="659">
        <v>2.6</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158278510</v>
      </c>
      <c r="CS20" s="622"/>
      <c r="CT20" s="622"/>
      <c r="CU20" s="622"/>
      <c r="CV20" s="622"/>
      <c r="CW20" s="622"/>
      <c r="CX20" s="622"/>
      <c r="CY20" s="623"/>
      <c r="CZ20" s="659">
        <v>100</v>
      </c>
      <c r="DA20" s="659"/>
      <c r="DB20" s="659"/>
      <c r="DC20" s="659"/>
      <c r="DD20" s="627">
        <v>13591728</v>
      </c>
      <c r="DE20" s="622"/>
      <c r="DF20" s="622"/>
      <c r="DG20" s="622"/>
      <c r="DH20" s="622"/>
      <c r="DI20" s="622"/>
      <c r="DJ20" s="622"/>
      <c r="DK20" s="622"/>
      <c r="DL20" s="622"/>
      <c r="DM20" s="622"/>
      <c r="DN20" s="622"/>
      <c r="DO20" s="622"/>
      <c r="DP20" s="623"/>
      <c r="DQ20" s="627">
        <v>95024539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26751909</v>
      </c>
      <c r="S21" s="622"/>
      <c r="T21" s="622"/>
      <c r="U21" s="622"/>
      <c r="V21" s="622"/>
      <c r="W21" s="622"/>
      <c r="X21" s="622"/>
      <c r="Y21" s="623"/>
      <c r="Z21" s="659">
        <v>16.8</v>
      </c>
      <c r="AA21" s="659"/>
      <c r="AB21" s="659"/>
      <c r="AC21" s="659"/>
      <c r="AD21" s="660">
        <v>24639578</v>
      </c>
      <c r="AE21" s="660"/>
      <c r="AF21" s="660"/>
      <c r="AG21" s="660"/>
      <c r="AH21" s="660"/>
      <c r="AI21" s="660"/>
      <c r="AJ21" s="660"/>
      <c r="AK21" s="660"/>
      <c r="AL21" s="624">
        <v>30.3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25221</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24639578</v>
      </c>
      <c r="S22" s="622"/>
      <c r="T22" s="622"/>
      <c r="U22" s="622"/>
      <c r="V22" s="622"/>
      <c r="W22" s="622"/>
      <c r="X22" s="622"/>
      <c r="Y22" s="623"/>
      <c r="Z22" s="659">
        <v>15.5</v>
      </c>
      <c r="AA22" s="659"/>
      <c r="AB22" s="659"/>
      <c r="AC22" s="659"/>
      <c r="AD22" s="660">
        <v>24639578</v>
      </c>
      <c r="AE22" s="660"/>
      <c r="AF22" s="660"/>
      <c r="AG22" s="660"/>
      <c r="AH22" s="660"/>
      <c r="AI22" s="660"/>
      <c r="AJ22" s="660"/>
      <c r="AK22" s="660"/>
      <c r="AL22" s="624">
        <v>30.3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v>1151361</v>
      </c>
      <c r="BH22" s="622"/>
      <c r="BI22" s="622"/>
      <c r="BJ22" s="622"/>
      <c r="BK22" s="622"/>
      <c r="BL22" s="622"/>
      <c r="BM22" s="622"/>
      <c r="BN22" s="623"/>
      <c r="BO22" s="659">
        <v>2.5</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2112331</v>
      </c>
      <c r="S23" s="622"/>
      <c r="T23" s="622"/>
      <c r="U23" s="622"/>
      <c r="V23" s="622"/>
      <c r="W23" s="622"/>
      <c r="X23" s="622"/>
      <c r="Y23" s="623"/>
      <c r="Z23" s="659">
        <v>1.3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99154688</v>
      </c>
      <c r="CS24" s="677"/>
      <c r="CT24" s="677"/>
      <c r="CU24" s="677"/>
      <c r="CV24" s="677"/>
      <c r="CW24" s="677"/>
      <c r="CX24" s="677"/>
      <c r="CY24" s="702"/>
      <c r="CZ24" s="703">
        <v>62.6</v>
      </c>
      <c r="DA24" s="685"/>
      <c r="DB24" s="685"/>
      <c r="DC24" s="705"/>
      <c r="DD24" s="701">
        <v>58553980</v>
      </c>
      <c r="DE24" s="677"/>
      <c r="DF24" s="677"/>
      <c r="DG24" s="677"/>
      <c r="DH24" s="677"/>
      <c r="DI24" s="677"/>
      <c r="DJ24" s="677"/>
      <c r="DK24" s="702"/>
      <c r="DL24" s="701">
        <v>52059272</v>
      </c>
      <c r="DM24" s="677"/>
      <c r="DN24" s="677"/>
      <c r="DO24" s="677"/>
      <c r="DP24" s="677"/>
      <c r="DQ24" s="677"/>
      <c r="DR24" s="677"/>
      <c r="DS24" s="677"/>
      <c r="DT24" s="677"/>
      <c r="DU24" s="677"/>
      <c r="DV24" s="702"/>
      <c r="DW24" s="703">
        <v>62.7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83224612</v>
      </c>
      <c r="S25" s="622"/>
      <c r="T25" s="622"/>
      <c r="U25" s="622"/>
      <c r="V25" s="622"/>
      <c r="W25" s="622"/>
      <c r="X25" s="622"/>
      <c r="Y25" s="623"/>
      <c r="Z25" s="659">
        <v>52.2</v>
      </c>
      <c r="AA25" s="659"/>
      <c r="AB25" s="659"/>
      <c r="AC25" s="659"/>
      <c r="AD25" s="660">
        <v>81112281</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24560150</v>
      </c>
      <c r="CS25" s="634"/>
      <c r="CT25" s="634"/>
      <c r="CU25" s="634"/>
      <c r="CV25" s="634"/>
      <c r="CW25" s="634"/>
      <c r="CX25" s="634"/>
      <c r="CY25" s="635"/>
      <c r="CZ25" s="624">
        <v>15.5</v>
      </c>
      <c r="DA25" s="636"/>
      <c r="DB25" s="636"/>
      <c r="DC25" s="637"/>
      <c r="DD25" s="627">
        <v>21463130</v>
      </c>
      <c r="DE25" s="634"/>
      <c r="DF25" s="634"/>
      <c r="DG25" s="634"/>
      <c r="DH25" s="634"/>
      <c r="DI25" s="634"/>
      <c r="DJ25" s="634"/>
      <c r="DK25" s="635"/>
      <c r="DL25" s="627">
        <v>20866256</v>
      </c>
      <c r="DM25" s="634"/>
      <c r="DN25" s="634"/>
      <c r="DO25" s="634"/>
      <c r="DP25" s="634"/>
      <c r="DQ25" s="634"/>
      <c r="DR25" s="634"/>
      <c r="DS25" s="634"/>
      <c r="DT25" s="634"/>
      <c r="DU25" s="634"/>
      <c r="DV25" s="635"/>
      <c r="DW25" s="624">
        <v>25.1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37561</v>
      </c>
      <c r="S26" s="622"/>
      <c r="T26" s="622"/>
      <c r="U26" s="622"/>
      <c r="V26" s="622"/>
      <c r="W26" s="622"/>
      <c r="X26" s="622"/>
      <c r="Y26" s="623"/>
      <c r="Z26" s="659">
        <v>0</v>
      </c>
      <c r="AA26" s="659"/>
      <c r="AB26" s="659"/>
      <c r="AC26" s="659"/>
      <c r="AD26" s="660">
        <v>37561</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16886082</v>
      </c>
      <c r="CS26" s="622"/>
      <c r="CT26" s="622"/>
      <c r="CU26" s="622"/>
      <c r="CV26" s="622"/>
      <c r="CW26" s="622"/>
      <c r="CX26" s="622"/>
      <c r="CY26" s="623"/>
      <c r="CZ26" s="624">
        <v>10.7</v>
      </c>
      <c r="DA26" s="636"/>
      <c r="DB26" s="636"/>
      <c r="DC26" s="637"/>
      <c r="DD26" s="627">
        <v>14712137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915557</v>
      </c>
      <c r="S27" s="622"/>
      <c r="T27" s="622"/>
      <c r="U27" s="622"/>
      <c r="V27" s="622"/>
      <c r="W27" s="622"/>
      <c r="X27" s="622"/>
      <c r="Y27" s="623"/>
      <c r="Z27" s="659">
        <v>0.6</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45661212</v>
      </c>
      <c r="BH27" s="622"/>
      <c r="BI27" s="622"/>
      <c r="BJ27" s="622"/>
      <c r="BK27" s="622"/>
      <c r="BL27" s="622"/>
      <c r="BM27" s="622"/>
      <c r="BN27" s="623"/>
      <c r="BO27" s="659">
        <v>100</v>
      </c>
      <c r="BP27" s="659"/>
      <c r="BQ27" s="659"/>
      <c r="BR27" s="659"/>
      <c r="BS27" s="660">
        <v>2135019</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58053342</v>
      </c>
      <c r="CS27" s="634"/>
      <c r="CT27" s="634"/>
      <c r="CU27" s="634"/>
      <c r="CV27" s="634"/>
      <c r="CW27" s="634"/>
      <c r="CX27" s="634"/>
      <c r="CY27" s="635"/>
      <c r="CZ27" s="624">
        <v>36.700000000000003</v>
      </c>
      <c r="DA27" s="636"/>
      <c r="DB27" s="636"/>
      <c r="DC27" s="637"/>
      <c r="DD27" s="627">
        <v>21287257</v>
      </c>
      <c r="DE27" s="634"/>
      <c r="DF27" s="634"/>
      <c r="DG27" s="634"/>
      <c r="DH27" s="634"/>
      <c r="DI27" s="634"/>
      <c r="DJ27" s="634"/>
      <c r="DK27" s="635"/>
      <c r="DL27" s="627">
        <v>15544059</v>
      </c>
      <c r="DM27" s="634"/>
      <c r="DN27" s="634"/>
      <c r="DO27" s="634"/>
      <c r="DP27" s="634"/>
      <c r="DQ27" s="634"/>
      <c r="DR27" s="634"/>
      <c r="DS27" s="634"/>
      <c r="DT27" s="634"/>
      <c r="DU27" s="634"/>
      <c r="DV27" s="635"/>
      <c r="DW27" s="624">
        <v>18.7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1829419</v>
      </c>
      <c r="S28" s="622"/>
      <c r="T28" s="622"/>
      <c r="U28" s="622"/>
      <c r="V28" s="622"/>
      <c r="W28" s="622"/>
      <c r="X28" s="622"/>
      <c r="Y28" s="623"/>
      <c r="Z28" s="659">
        <v>1.1000000000000001</v>
      </c>
      <c r="AA28" s="659"/>
      <c r="AB28" s="659"/>
      <c r="AC28" s="659"/>
      <c r="AD28" s="660">
        <v>15180</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16541196</v>
      </c>
      <c r="CS28" s="622"/>
      <c r="CT28" s="622"/>
      <c r="CU28" s="622"/>
      <c r="CV28" s="622"/>
      <c r="CW28" s="622"/>
      <c r="CX28" s="622"/>
      <c r="CY28" s="623"/>
      <c r="CZ28" s="624">
        <v>10.5</v>
      </c>
      <c r="DA28" s="636"/>
      <c r="DB28" s="636"/>
      <c r="DC28" s="637"/>
      <c r="DD28" s="627">
        <v>15803593</v>
      </c>
      <c r="DE28" s="622"/>
      <c r="DF28" s="622"/>
      <c r="DG28" s="622"/>
      <c r="DH28" s="622"/>
      <c r="DI28" s="622"/>
      <c r="DJ28" s="622"/>
      <c r="DK28" s="623"/>
      <c r="DL28" s="627">
        <v>15648957</v>
      </c>
      <c r="DM28" s="622"/>
      <c r="DN28" s="622"/>
      <c r="DO28" s="622"/>
      <c r="DP28" s="622"/>
      <c r="DQ28" s="622"/>
      <c r="DR28" s="622"/>
      <c r="DS28" s="622"/>
      <c r="DT28" s="622"/>
      <c r="DU28" s="622"/>
      <c r="DV28" s="623"/>
      <c r="DW28" s="624">
        <v>18.8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670652</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16540872</v>
      </c>
      <c r="CS29" s="634"/>
      <c r="CT29" s="634"/>
      <c r="CU29" s="634"/>
      <c r="CV29" s="634"/>
      <c r="CW29" s="634"/>
      <c r="CX29" s="634"/>
      <c r="CY29" s="635"/>
      <c r="CZ29" s="624">
        <v>10.5</v>
      </c>
      <c r="DA29" s="636"/>
      <c r="DB29" s="636"/>
      <c r="DC29" s="637"/>
      <c r="DD29" s="627">
        <v>15803269</v>
      </c>
      <c r="DE29" s="634"/>
      <c r="DF29" s="634"/>
      <c r="DG29" s="634"/>
      <c r="DH29" s="634"/>
      <c r="DI29" s="634"/>
      <c r="DJ29" s="634"/>
      <c r="DK29" s="635"/>
      <c r="DL29" s="627">
        <v>15648633</v>
      </c>
      <c r="DM29" s="634"/>
      <c r="DN29" s="634"/>
      <c r="DO29" s="634"/>
      <c r="DP29" s="634"/>
      <c r="DQ29" s="634"/>
      <c r="DR29" s="634"/>
      <c r="DS29" s="634"/>
      <c r="DT29" s="634"/>
      <c r="DU29" s="634"/>
      <c r="DV29" s="635"/>
      <c r="DW29" s="624">
        <v>18.8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42664975</v>
      </c>
      <c r="S30" s="622"/>
      <c r="T30" s="622"/>
      <c r="U30" s="622"/>
      <c r="V30" s="622"/>
      <c r="W30" s="622"/>
      <c r="X30" s="622"/>
      <c r="Y30" s="623"/>
      <c r="Z30" s="659">
        <v>26.8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15692250</v>
      </c>
      <c r="CS30" s="622"/>
      <c r="CT30" s="622"/>
      <c r="CU30" s="622"/>
      <c r="CV30" s="622"/>
      <c r="CW30" s="622"/>
      <c r="CX30" s="622"/>
      <c r="CY30" s="623"/>
      <c r="CZ30" s="624">
        <v>9.9</v>
      </c>
      <c r="DA30" s="636"/>
      <c r="DB30" s="636"/>
      <c r="DC30" s="637"/>
      <c r="DD30" s="627">
        <v>15041977</v>
      </c>
      <c r="DE30" s="622"/>
      <c r="DF30" s="622"/>
      <c r="DG30" s="622"/>
      <c r="DH30" s="622"/>
      <c r="DI30" s="622"/>
      <c r="DJ30" s="622"/>
      <c r="DK30" s="623"/>
      <c r="DL30" s="627">
        <v>14887341</v>
      </c>
      <c r="DM30" s="622"/>
      <c r="DN30" s="622"/>
      <c r="DO30" s="622"/>
      <c r="DP30" s="622"/>
      <c r="DQ30" s="622"/>
      <c r="DR30" s="622"/>
      <c r="DS30" s="622"/>
      <c r="DT30" s="622"/>
      <c r="DU30" s="622"/>
      <c r="DV30" s="623"/>
      <c r="DW30" s="624">
        <v>17.899999999999999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98.4</v>
      </c>
      <c r="BN31" s="684"/>
      <c r="BO31" s="684"/>
      <c r="BP31" s="684"/>
      <c r="BQ31" s="686"/>
      <c r="BR31" s="683">
        <v>99.6</v>
      </c>
      <c r="BS31" s="684"/>
      <c r="BT31" s="684"/>
      <c r="BU31" s="684"/>
      <c r="BV31" s="684"/>
      <c r="BW31" s="684"/>
      <c r="BX31" s="685">
        <v>98.3</v>
      </c>
      <c r="BY31" s="684"/>
      <c r="BZ31" s="684"/>
      <c r="CA31" s="684"/>
      <c r="CB31" s="686"/>
      <c r="CD31" s="642"/>
      <c r="CE31" s="643"/>
      <c r="CF31" s="618" t="s">
        <v>300</v>
      </c>
      <c r="CG31" s="619"/>
      <c r="CH31" s="619"/>
      <c r="CI31" s="619"/>
      <c r="CJ31" s="619"/>
      <c r="CK31" s="619"/>
      <c r="CL31" s="619"/>
      <c r="CM31" s="619"/>
      <c r="CN31" s="619"/>
      <c r="CO31" s="619"/>
      <c r="CP31" s="619"/>
      <c r="CQ31" s="620"/>
      <c r="CR31" s="621">
        <v>848622</v>
      </c>
      <c r="CS31" s="634"/>
      <c r="CT31" s="634"/>
      <c r="CU31" s="634"/>
      <c r="CV31" s="634"/>
      <c r="CW31" s="634"/>
      <c r="CX31" s="634"/>
      <c r="CY31" s="635"/>
      <c r="CZ31" s="624">
        <v>0.5</v>
      </c>
      <c r="DA31" s="636"/>
      <c r="DB31" s="636"/>
      <c r="DC31" s="637"/>
      <c r="DD31" s="627">
        <v>761292</v>
      </c>
      <c r="DE31" s="634"/>
      <c r="DF31" s="634"/>
      <c r="DG31" s="634"/>
      <c r="DH31" s="634"/>
      <c r="DI31" s="634"/>
      <c r="DJ31" s="634"/>
      <c r="DK31" s="635"/>
      <c r="DL31" s="627">
        <v>761292</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12031381</v>
      </c>
      <c r="S32" s="622"/>
      <c r="T32" s="622"/>
      <c r="U32" s="622"/>
      <c r="V32" s="622"/>
      <c r="W32" s="622"/>
      <c r="X32" s="622"/>
      <c r="Y32" s="623"/>
      <c r="Z32" s="659">
        <v>7.6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99.4</v>
      </c>
      <c r="BH32" s="634"/>
      <c r="BI32" s="634"/>
      <c r="BJ32" s="634"/>
      <c r="BK32" s="634"/>
      <c r="BL32" s="634"/>
      <c r="BM32" s="625">
        <v>98.7</v>
      </c>
      <c r="BN32" s="634"/>
      <c r="BO32" s="634"/>
      <c r="BP32" s="634"/>
      <c r="BQ32" s="657"/>
      <c r="BR32" s="687">
        <v>99.5</v>
      </c>
      <c r="BS32" s="634"/>
      <c r="BT32" s="634"/>
      <c r="BU32" s="634"/>
      <c r="BV32" s="634"/>
      <c r="BW32" s="634"/>
      <c r="BX32" s="625">
        <v>98.8</v>
      </c>
      <c r="BY32" s="634"/>
      <c r="BZ32" s="634"/>
      <c r="CA32" s="634"/>
      <c r="CB32" s="657"/>
      <c r="CD32" s="644"/>
      <c r="CE32" s="645"/>
      <c r="CF32" s="618" t="s">
        <v>304</v>
      </c>
      <c r="CG32" s="619"/>
      <c r="CH32" s="619"/>
      <c r="CI32" s="619"/>
      <c r="CJ32" s="619"/>
      <c r="CK32" s="619"/>
      <c r="CL32" s="619"/>
      <c r="CM32" s="619"/>
      <c r="CN32" s="619"/>
      <c r="CO32" s="619"/>
      <c r="CP32" s="619"/>
      <c r="CQ32" s="620"/>
      <c r="CR32" s="621">
        <v>324</v>
      </c>
      <c r="CS32" s="622"/>
      <c r="CT32" s="622"/>
      <c r="CU32" s="622"/>
      <c r="CV32" s="622"/>
      <c r="CW32" s="622"/>
      <c r="CX32" s="622"/>
      <c r="CY32" s="623"/>
      <c r="CZ32" s="624">
        <v>0</v>
      </c>
      <c r="DA32" s="636"/>
      <c r="DB32" s="636"/>
      <c r="DC32" s="637"/>
      <c r="DD32" s="627">
        <v>324</v>
      </c>
      <c r="DE32" s="622"/>
      <c r="DF32" s="622"/>
      <c r="DG32" s="622"/>
      <c r="DH32" s="622"/>
      <c r="DI32" s="622"/>
      <c r="DJ32" s="622"/>
      <c r="DK32" s="623"/>
      <c r="DL32" s="627">
        <v>324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159689</v>
      </c>
      <c r="S33" s="622"/>
      <c r="T33" s="622"/>
      <c r="U33" s="622"/>
      <c r="V33" s="622"/>
      <c r="W33" s="622"/>
      <c r="X33" s="622"/>
      <c r="Y33" s="623"/>
      <c r="Z33" s="659">
        <v>0.1</v>
      </c>
      <c r="AA33" s="659"/>
      <c r="AB33" s="659"/>
      <c r="AC33" s="659"/>
      <c r="AD33" s="660">
        <v>102644</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97.8</v>
      </c>
      <c r="BN33" s="606"/>
      <c r="BO33" s="606"/>
      <c r="BP33" s="606"/>
      <c r="BQ33" s="669"/>
      <c r="BR33" s="682">
        <v>99.7</v>
      </c>
      <c r="BS33" s="606"/>
      <c r="BT33" s="606"/>
      <c r="BU33" s="606"/>
      <c r="BV33" s="606"/>
      <c r="BW33" s="606"/>
      <c r="BX33" s="652">
        <v>97.6</v>
      </c>
      <c r="BY33" s="606"/>
      <c r="BZ33" s="606"/>
      <c r="CA33" s="606"/>
      <c r="CB33" s="669"/>
      <c r="CD33" s="618" t="s">
        <v>307</v>
      </c>
      <c r="CE33" s="619"/>
      <c r="CF33" s="619"/>
      <c r="CG33" s="619"/>
      <c r="CH33" s="619"/>
      <c r="CI33" s="619"/>
      <c r="CJ33" s="619"/>
      <c r="CK33" s="619"/>
      <c r="CL33" s="619"/>
      <c r="CM33" s="619"/>
      <c r="CN33" s="619"/>
      <c r="CO33" s="619"/>
      <c r="CP33" s="619"/>
      <c r="CQ33" s="620"/>
      <c r="CR33" s="621">
        <v>45357677</v>
      </c>
      <c r="CS33" s="634"/>
      <c r="CT33" s="634"/>
      <c r="CU33" s="634"/>
      <c r="CV33" s="634"/>
      <c r="CW33" s="634"/>
      <c r="CX33" s="634"/>
      <c r="CY33" s="635"/>
      <c r="CZ33" s="624">
        <v>28.7</v>
      </c>
      <c r="DA33" s="636"/>
      <c r="DB33" s="636"/>
      <c r="DC33" s="637"/>
      <c r="DD33" s="627">
        <v>35969828</v>
      </c>
      <c r="DE33" s="634"/>
      <c r="DF33" s="634"/>
      <c r="DG33" s="634"/>
      <c r="DH33" s="634"/>
      <c r="DI33" s="634"/>
      <c r="DJ33" s="634"/>
      <c r="DK33" s="635"/>
      <c r="DL33" s="627">
        <v>29224018</v>
      </c>
      <c r="DM33" s="634"/>
      <c r="DN33" s="634"/>
      <c r="DO33" s="634"/>
      <c r="DP33" s="634"/>
      <c r="DQ33" s="634"/>
      <c r="DR33" s="634"/>
      <c r="DS33" s="634"/>
      <c r="DT33" s="634"/>
      <c r="DU33" s="634"/>
      <c r="DV33" s="635"/>
      <c r="DW33" s="624">
        <v>35.200000000000003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898011</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15410728</v>
      </c>
      <c r="CS34" s="622"/>
      <c r="CT34" s="622"/>
      <c r="CU34" s="622"/>
      <c r="CV34" s="622"/>
      <c r="CW34" s="622"/>
      <c r="CX34" s="622"/>
      <c r="CY34" s="623"/>
      <c r="CZ34" s="624">
        <v>9.6999999999999993</v>
      </c>
      <c r="DA34" s="636"/>
      <c r="DB34" s="636"/>
      <c r="DC34" s="637"/>
      <c r="DD34" s="627">
        <v>10535940</v>
      </c>
      <c r="DE34" s="622"/>
      <c r="DF34" s="622"/>
      <c r="DG34" s="622"/>
      <c r="DH34" s="622"/>
      <c r="DI34" s="622"/>
      <c r="DJ34" s="622"/>
      <c r="DK34" s="623"/>
      <c r="DL34" s="627">
        <v>9539714</v>
      </c>
      <c r="DM34" s="622"/>
      <c r="DN34" s="622"/>
      <c r="DO34" s="622"/>
      <c r="DP34" s="622"/>
      <c r="DQ34" s="622"/>
      <c r="DR34" s="622"/>
      <c r="DS34" s="622"/>
      <c r="DT34" s="622"/>
      <c r="DU34" s="622"/>
      <c r="DV34" s="623"/>
      <c r="DW34" s="624">
        <v>11.5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1488629</v>
      </c>
      <c r="S35" s="622"/>
      <c r="T35" s="622"/>
      <c r="U35" s="622"/>
      <c r="V35" s="622"/>
      <c r="W35" s="622"/>
      <c r="X35" s="622"/>
      <c r="Y35" s="623"/>
      <c r="Z35" s="659">
        <v>0.9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1141547</v>
      </c>
      <c r="CS35" s="634"/>
      <c r="CT35" s="634"/>
      <c r="CU35" s="634"/>
      <c r="CV35" s="634"/>
      <c r="CW35" s="634"/>
      <c r="CX35" s="634"/>
      <c r="CY35" s="635"/>
      <c r="CZ35" s="624">
        <v>0.7</v>
      </c>
      <c r="DA35" s="636"/>
      <c r="DB35" s="636"/>
      <c r="DC35" s="637"/>
      <c r="DD35" s="627">
        <v>847340</v>
      </c>
      <c r="DE35" s="634"/>
      <c r="DF35" s="634"/>
      <c r="DG35" s="634"/>
      <c r="DH35" s="634"/>
      <c r="DI35" s="634"/>
      <c r="DJ35" s="634"/>
      <c r="DK35" s="635"/>
      <c r="DL35" s="627">
        <v>839282</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1830655</v>
      </c>
      <c r="S36" s="622"/>
      <c r="T36" s="622"/>
      <c r="U36" s="622"/>
      <c r="V36" s="622"/>
      <c r="W36" s="622"/>
      <c r="X36" s="622"/>
      <c r="Y36" s="623"/>
      <c r="Z36" s="659">
        <v>1.1000000000000001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20814875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270909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12165014</v>
      </c>
      <c r="CS36" s="622"/>
      <c r="CT36" s="622"/>
      <c r="CU36" s="622"/>
      <c r="CV36" s="622"/>
      <c r="CW36" s="622"/>
      <c r="CX36" s="622"/>
      <c r="CY36" s="623"/>
      <c r="CZ36" s="624">
        <v>7.7</v>
      </c>
      <c r="DA36" s="636"/>
      <c r="DB36" s="636"/>
      <c r="DC36" s="637"/>
      <c r="DD36" s="627">
        <v>11139994</v>
      </c>
      <c r="DE36" s="622"/>
      <c r="DF36" s="622"/>
      <c r="DG36" s="622"/>
      <c r="DH36" s="622"/>
      <c r="DI36" s="622"/>
      <c r="DJ36" s="622"/>
      <c r="DK36" s="623"/>
      <c r="DL36" s="627">
        <v>7578314</v>
      </c>
      <c r="DM36" s="622"/>
      <c r="DN36" s="622"/>
      <c r="DO36" s="622"/>
      <c r="DP36" s="622"/>
      <c r="DQ36" s="622"/>
      <c r="DR36" s="622"/>
      <c r="DS36" s="622"/>
      <c r="DT36" s="622"/>
      <c r="DU36" s="622"/>
      <c r="DV36" s="623"/>
      <c r="DW36" s="624">
        <v>9.1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2267259</v>
      </c>
      <c r="S37" s="622"/>
      <c r="T37" s="622"/>
      <c r="U37" s="622"/>
      <c r="V37" s="622"/>
      <c r="W37" s="622"/>
      <c r="X37" s="622"/>
      <c r="Y37" s="623"/>
      <c r="Z37" s="659">
        <v>1.4</v>
      </c>
      <c r="AA37" s="659"/>
      <c r="AB37" s="659"/>
      <c r="AC37" s="659"/>
      <c r="AD37" s="660">
        <v>80503</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4314819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-239534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28810</v>
      </c>
      <c r="CS37" s="634"/>
      <c r="CT37" s="634"/>
      <c r="CU37" s="634"/>
      <c r="CV37" s="634"/>
      <c r="CW37" s="634"/>
      <c r="CX37" s="634"/>
      <c r="CY37" s="635"/>
      <c r="CZ37" s="624">
        <v>0</v>
      </c>
      <c r="DA37" s="636"/>
      <c r="DB37" s="636"/>
      <c r="DC37" s="637"/>
      <c r="DD37" s="627">
        <v>25872</v>
      </c>
      <c r="DE37" s="634"/>
      <c r="DF37" s="634"/>
      <c r="DG37" s="634"/>
      <c r="DH37" s="634"/>
      <c r="DI37" s="634"/>
      <c r="DJ37" s="634"/>
      <c r="DK37" s="635"/>
      <c r="DL37" s="627">
        <v>25872</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11277590</v>
      </c>
      <c r="S38" s="622"/>
      <c r="T38" s="622"/>
      <c r="U38" s="622"/>
      <c r="V38" s="622"/>
      <c r="W38" s="622"/>
      <c r="X38" s="622"/>
      <c r="Y38" s="623"/>
      <c r="Z38" s="659">
        <v>7.1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1727585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39227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14833934</v>
      </c>
      <c r="CS38" s="622"/>
      <c r="CT38" s="622"/>
      <c r="CU38" s="622"/>
      <c r="CV38" s="622"/>
      <c r="CW38" s="622"/>
      <c r="CX38" s="622"/>
      <c r="CY38" s="623"/>
      <c r="CZ38" s="624">
        <v>9.4</v>
      </c>
      <c r="DA38" s="636"/>
      <c r="DB38" s="636"/>
      <c r="DC38" s="637"/>
      <c r="DD38" s="627">
        <v>12060481</v>
      </c>
      <c r="DE38" s="622"/>
      <c r="DF38" s="622"/>
      <c r="DG38" s="622"/>
      <c r="DH38" s="622"/>
      <c r="DI38" s="622"/>
      <c r="DJ38" s="622"/>
      <c r="DK38" s="623"/>
      <c r="DL38" s="627">
        <v>11250868</v>
      </c>
      <c r="DM38" s="622"/>
      <c r="DN38" s="622"/>
      <c r="DO38" s="622"/>
      <c r="DP38" s="622"/>
      <c r="DQ38" s="622"/>
      <c r="DR38" s="622"/>
      <c r="DS38" s="622"/>
      <c r="DT38" s="622"/>
      <c r="DU38" s="622"/>
      <c r="DV38" s="623"/>
      <c r="DW38" s="624">
        <v>13.5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245474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55509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1419431</v>
      </c>
      <c r="CS39" s="634"/>
      <c r="CT39" s="634"/>
      <c r="CU39" s="634"/>
      <c r="CV39" s="634"/>
      <c r="CW39" s="634"/>
      <c r="CX39" s="634"/>
      <c r="CY39" s="635"/>
      <c r="CZ39" s="624">
        <v>0.9</v>
      </c>
      <c r="DA39" s="636"/>
      <c r="DB39" s="636"/>
      <c r="DC39" s="637"/>
      <c r="DD39" s="627">
        <v>1360553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1696756</v>
      </c>
      <c r="S40" s="622"/>
      <c r="T40" s="622"/>
      <c r="U40" s="622"/>
      <c r="V40" s="622"/>
      <c r="W40" s="622"/>
      <c r="X40" s="622"/>
      <c r="Y40" s="623"/>
      <c r="Z40" s="659">
        <v>1.1000000000000001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218467</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387023</v>
      </c>
      <c r="CS40" s="622"/>
      <c r="CT40" s="622"/>
      <c r="CU40" s="622"/>
      <c r="CV40" s="622"/>
      <c r="CW40" s="622"/>
      <c r="CX40" s="622"/>
      <c r="CY40" s="623"/>
      <c r="CZ40" s="624">
        <v>0.2</v>
      </c>
      <c r="DA40" s="636"/>
      <c r="DB40" s="636"/>
      <c r="DC40" s="637"/>
      <c r="DD40" s="627">
        <v>25520</v>
      </c>
      <c r="DE40" s="622"/>
      <c r="DF40" s="622"/>
      <c r="DG40" s="622"/>
      <c r="DH40" s="622"/>
      <c r="DI40" s="622"/>
      <c r="DJ40" s="622"/>
      <c r="DK40" s="623"/>
      <c r="DL40" s="627">
        <v>15840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159295990</v>
      </c>
      <c r="S41" s="646"/>
      <c r="T41" s="646"/>
      <c r="U41" s="646"/>
      <c r="V41" s="646"/>
      <c r="W41" s="646"/>
      <c r="X41" s="646"/>
      <c r="Y41" s="649"/>
      <c r="Z41" s="650">
        <v>100</v>
      </c>
      <c r="AA41" s="650"/>
      <c r="AB41" s="650"/>
      <c r="AC41" s="650"/>
      <c r="AD41" s="651">
        <v>81348169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3068587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11239943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13766145</v>
      </c>
      <c r="CS42" s="634"/>
      <c r="CT42" s="634"/>
      <c r="CU42" s="634"/>
      <c r="CV42" s="634"/>
      <c r="CW42" s="634"/>
      <c r="CX42" s="634"/>
      <c r="CY42" s="635"/>
      <c r="CZ42" s="624">
        <v>8.6999999999999993</v>
      </c>
      <c r="DA42" s="636"/>
      <c r="DB42" s="636"/>
      <c r="DC42" s="637"/>
      <c r="DD42" s="627">
        <v>500731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276638</v>
      </c>
      <c r="CS43" s="634"/>
      <c r="CT43" s="634"/>
      <c r="CU43" s="634"/>
      <c r="CV43" s="634"/>
      <c r="CW43" s="634"/>
      <c r="CX43" s="634"/>
      <c r="CY43" s="635"/>
      <c r="CZ43" s="624">
        <v>0.2</v>
      </c>
      <c r="DA43" s="636"/>
      <c r="DB43" s="636"/>
      <c r="DC43" s="637"/>
      <c r="DD43" s="627">
        <v>697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13591728</v>
      </c>
      <c r="CS44" s="622"/>
      <c r="CT44" s="622"/>
      <c r="CU44" s="622"/>
      <c r="CV44" s="622"/>
      <c r="CW44" s="622"/>
      <c r="CX44" s="622"/>
      <c r="CY44" s="623"/>
      <c r="CZ44" s="624">
        <v>8.6</v>
      </c>
      <c r="DA44" s="625"/>
      <c r="DB44" s="625"/>
      <c r="DC44" s="626"/>
      <c r="DD44" s="627">
        <v>490344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5311553</v>
      </c>
      <c r="CS45" s="634"/>
      <c r="CT45" s="634"/>
      <c r="CU45" s="634"/>
      <c r="CV45" s="634"/>
      <c r="CW45" s="634"/>
      <c r="CX45" s="634"/>
      <c r="CY45" s="635"/>
      <c r="CZ45" s="624">
        <v>3.4</v>
      </c>
      <c r="DA45" s="636"/>
      <c r="DB45" s="636"/>
      <c r="DC45" s="637"/>
      <c r="DD45" s="627">
        <v>94976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7243198</v>
      </c>
      <c r="CS46" s="622"/>
      <c r="CT46" s="622"/>
      <c r="CU46" s="622"/>
      <c r="CV46" s="622"/>
      <c r="CW46" s="622"/>
      <c r="CX46" s="622"/>
      <c r="CY46" s="623"/>
      <c r="CZ46" s="624">
        <v>4.5999999999999996</v>
      </c>
      <c r="DA46" s="625"/>
      <c r="DB46" s="625"/>
      <c r="DC46" s="626"/>
      <c r="DD46" s="627">
        <v>347989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174417</v>
      </c>
      <c r="CS47" s="634"/>
      <c r="CT47" s="634"/>
      <c r="CU47" s="634"/>
      <c r="CV47" s="634"/>
      <c r="CW47" s="634"/>
      <c r="CX47" s="634"/>
      <c r="CY47" s="635"/>
      <c r="CZ47" s="624">
        <v>0.1</v>
      </c>
      <c r="DA47" s="636"/>
      <c r="DB47" s="636"/>
      <c r="DC47" s="637"/>
      <c r="DD47" s="627">
        <v>10387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158278510</v>
      </c>
      <c r="CS49" s="606"/>
      <c r="CT49" s="606"/>
      <c r="CU49" s="606"/>
      <c r="CV49" s="606"/>
      <c r="CW49" s="606"/>
      <c r="CX49" s="606"/>
      <c r="CY49" s="607"/>
      <c r="CZ49" s="608">
        <v>100</v>
      </c>
      <c r="DA49" s="609"/>
      <c r="DB49" s="609"/>
      <c r="DC49" s="610"/>
      <c r="DD49" s="611">
        <v>95024539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Sl5/fzkb2tFsB97oYwwaqp+N3vFBra1hA/Y0t/raEu+TTQEGVy6w/QDzPiAORn3KIaiYROKQGks3w9tYcQz3w==" saltValue="ql7wN8quQFbFQJNovWFl4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159277</v>
      </c>
      <c r="R7" s="1103"/>
      <c r="S7" s="1103"/>
      <c r="T7" s="1103"/>
      <c r="U7" s="1103"/>
      <c r="V7" s="1103">
        <v>158286</v>
      </c>
      <c r="W7" s="1103"/>
      <c r="X7" s="1103"/>
      <c r="Y7" s="1103"/>
      <c r="Z7" s="1103"/>
      <c r="AA7" s="1103">
        <v>991</v>
      </c>
      <c r="AB7" s="1103"/>
      <c r="AC7" s="1103"/>
      <c r="AD7" s="1103"/>
      <c r="AE7" s="1104"/>
      <c r="AF7" s="1105">
        <v>411</v>
      </c>
      <c r="AG7" s="1106"/>
      <c r="AH7" s="1106"/>
      <c r="AI7" s="1106"/>
      <c r="AJ7" s="1107"/>
      <c r="AK7" s="1108">
        <v>1517</v>
      </c>
      <c r="AL7" s="1109"/>
      <c r="AM7" s="1109"/>
      <c r="AN7" s="1109"/>
      <c r="AO7" s="1109"/>
      <c r="AP7" s="1109">
        <v>205710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591</v>
      </c>
      <c r="BT7" s="1100"/>
      <c r="BU7" s="1100"/>
      <c r="BV7" s="1100"/>
      <c r="BW7" s="1100"/>
      <c r="BX7" s="1100"/>
      <c r="BY7" s="1100"/>
      <c r="BZ7" s="1100"/>
      <c r="CA7" s="1100"/>
      <c r="CB7" s="1100"/>
      <c r="CC7" s="1100"/>
      <c r="CD7" s="1100"/>
      <c r="CE7" s="1100"/>
      <c r="CF7" s="1100"/>
      <c r="CG7" s="1112"/>
      <c r="CH7" s="1096">
        <v>0</v>
      </c>
      <c r="CI7" s="1097"/>
      <c r="CJ7" s="1097"/>
      <c r="CK7" s="1097"/>
      <c r="CL7" s="1098"/>
      <c r="CM7" s="1096">
        <v>59</v>
      </c>
      <c r="CN7" s="1097"/>
      <c r="CO7" s="1097"/>
      <c r="CP7" s="1097"/>
      <c r="CQ7" s="1098"/>
      <c r="CR7" s="1096">
        <v>10</v>
      </c>
      <c r="CS7" s="1097"/>
      <c r="CT7" s="1097"/>
      <c r="CU7" s="1097"/>
      <c r="CV7" s="1098"/>
      <c r="CW7" s="1096">
        <v>69</v>
      </c>
      <c r="CX7" s="1097"/>
      <c r="CY7" s="1097"/>
      <c r="CZ7" s="1097"/>
      <c r="DA7" s="1098"/>
      <c r="DB7" s="1096" t="s">
        <v>601</v>
      </c>
      <c r="DC7" s="1097"/>
      <c r="DD7" s="1097"/>
      <c r="DE7" s="1097"/>
      <c r="DF7" s="1098"/>
      <c r="DG7" s="1096" t="s">
        <v>608</v>
      </c>
      <c r="DH7" s="1097"/>
      <c r="DI7" s="1097"/>
      <c r="DJ7" s="1097"/>
      <c r="DK7" s="1098"/>
      <c r="DL7" s="1096" t="s">
        <v>601</v>
      </c>
      <c r="DM7" s="1097"/>
      <c r="DN7" s="1097"/>
      <c r="DO7" s="1097"/>
      <c r="DP7" s="1098"/>
      <c r="DQ7" s="1096" t="s">
        <v>606</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51</v>
      </c>
      <c r="R8" s="1039"/>
      <c r="S8" s="1039"/>
      <c r="T8" s="1039"/>
      <c r="U8" s="1039"/>
      <c r="V8" s="1039">
        <v>51</v>
      </c>
      <c r="W8" s="1039"/>
      <c r="X8" s="1039"/>
      <c r="Y8" s="1039"/>
      <c r="Z8" s="1039"/>
      <c r="AA8" s="1039" t="s">
        <v>573</v>
      </c>
      <c r="AB8" s="1039"/>
      <c r="AC8" s="1039"/>
      <c r="AD8" s="1039"/>
      <c r="AE8" s="1040"/>
      <c r="AF8" s="1035" t="s">
        <v>122</v>
      </c>
      <c r="AG8" s="1036"/>
      <c r="AH8" s="1036"/>
      <c r="AI8" s="1036"/>
      <c r="AJ8" s="1037"/>
      <c r="AK8" s="1080">
        <v>15</v>
      </c>
      <c r="AL8" s="1081"/>
      <c r="AM8" s="1081"/>
      <c r="AN8" s="1081"/>
      <c r="AO8" s="1081"/>
      <c r="AP8" s="1081" t="s">
        <v>570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592</v>
      </c>
      <c r="BT8" s="993"/>
      <c r="BU8" s="993"/>
      <c r="BV8" s="993"/>
      <c r="BW8" s="993"/>
      <c r="BX8" s="993"/>
      <c r="BY8" s="993"/>
      <c r="BZ8" s="993"/>
      <c r="CA8" s="993"/>
      <c r="CB8" s="993"/>
      <c r="CC8" s="993"/>
      <c r="CD8" s="993"/>
      <c r="CE8" s="993"/>
      <c r="CF8" s="993"/>
      <c r="CG8" s="1014"/>
      <c r="CH8" s="989">
        <v>-1</v>
      </c>
      <c r="CI8" s="990"/>
      <c r="CJ8" s="990"/>
      <c r="CK8" s="990"/>
      <c r="CL8" s="991"/>
      <c r="CM8" s="989">
        <v>316</v>
      </c>
      <c r="CN8" s="990"/>
      <c r="CO8" s="990"/>
      <c r="CP8" s="990"/>
      <c r="CQ8" s="991"/>
      <c r="CR8" s="989">
        <v>10</v>
      </c>
      <c r="CS8" s="990"/>
      <c r="CT8" s="990"/>
      <c r="CU8" s="990"/>
      <c r="CV8" s="991"/>
      <c r="CW8" s="989">
        <v>19</v>
      </c>
      <c r="CX8" s="990"/>
      <c r="CY8" s="990"/>
      <c r="CZ8" s="990"/>
      <c r="DA8" s="991"/>
      <c r="DB8" s="989" t="s">
        <v>602</v>
      </c>
      <c r="DC8" s="990"/>
      <c r="DD8" s="990"/>
      <c r="DE8" s="990"/>
      <c r="DF8" s="991"/>
      <c r="DG8" s="989" t="s">
        <v>601</v>
      </c>
      <c r="DH8" s="990"/>
      <c r="DI8" s="990"/>
      <c r="DJ8" s="990"/>
      <c r="DK8" s="991"/>
      <c r="DL8" s="989" t="s">
        <v>603</v>
      </c>
      <c r="DM8" s="990"/>
      <c r="DN8" s="990"/>
      <c r="DO8" s="990"/>
      <c r="DP8" s="991"/>
      <c r="DQ8" s="989" t="s">
        <v>601</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146</v>
      </c>
      <c r="R9" s="1039"/>
      <c r="S9" s="1039"/>
      <c r="T9" s="1039"/>
      <c r="U9" s="1039"/>
      <c r="V9" s="1039">
        <v>119</v>
      </c>
      <c r="W9" s="1039"/>
      <c r="X9" s="1039"/>
      <c r="Y9" s="1039"/>
      <c r="Z9" s="1039"/>
      <c r="AA9" s="1039">
        <v>27</v>
      </c>
      <c r="AB9" s="1039"/>
      <c r="AC9" s="1039"/>
      <c r="AD9" s="1039"/>
      <c r="AE9" s="1040"/>
      <c r="AF9" s="1035" t="s">
        <v>122</v>
      </c>
      <c r="AG9" s="1036"/>
      <c r="AH9" s="1036"/>
      <c r="AI9" s="1036"/>
      <c r="AJ9" s="1037"/>
      <c r="AK9" s="1080">
        <v>20</v>
      </c>
      <c r="AL9" s="1081"/>
      <c r="AM9" s="1081"/>
      <c r="AN9" s="1081"/>
      <c r="AO9" s="1081"/>
      <c r="AP9" s="1081">
        <v>244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593</v>
      </c>
      <c r="BT9" s="993"/>
      <c r="BU9" s="993"/>
      <c r="BV9" s="993"/>
      <c r="BW9" s="993"/>
      <c r="BX9" s="993"/>
      <c r="BY9" s="993"/>
      <c r="BZ9" s="993"/>
      <c r="CA9" s="993"/>
      <c r="CB9" s="993"/>
      <c r="CC9" s="993"/>
      <c r="CD9" s="993"/>
      <c r="CE9" s="993"/>
      <c r="CF9" s="993"/>
      <c r="CG9" s="1014"/>
      <c r="CH9" s="989">
        <v>-2</v>
      </c>
      <c r="CI9" s="990"/>
      <c r="CJ9" s="990"/>
      <c r="CK9" s="990"/>
      <c r="CL9" s="991"/>
      <c r="CM9" s="989">
        <v>71</v>
      </c>
      <c r="CN9" s="990"/>
      <c r="CO9" s="990"/>
      <c r="CP9" s="990"/>
      <c r="CQ9" s="991"/>
      <c r="CR9" s="989">
        <v>10</v>
      </c>
      <c r="CS9" s="990"/>
      <c r="CT9" s="990"/>
      <c r="CU9" s="990"/>
      <c r="CV9" s="991"/>
      <c r="CW9" s="989">
        <v>0</v>
      </c>
      <c r="CX9" s="990"/>
      <c r="CY9" s="990"/>
      <c r="CZ9" s="990"/>
      <c r="DA9" s="991"/>
      <c r="DB9" s="989" t="s">
        <v>603</v>
      </c>
      <c r="DC9" s="990"/>
      <c r="DD9" s="990"/>
      <c r="DE9" s="990"/>
      <c r="DF9" s="991"/>
      <c r="DG9" s="989" t="s">
        <v>601</v>
      </c>
      <c r="DH9" s="990"/>
      <c r="DI9" s="990"/>
      <c r="DJ9" s="990"/>
      <c r="DK9" s="991"/>
      <c r="DL9" s="989" t="s">
        <v>601</v>
      </c>
      <c r="DM9" s="990"/>
      <c r="DN9" s="990"/>
      <c r="DO9" s="990"/>
      <c r="DP9" s="991"/>
      <c r="DQ9" s="989" t="s">
        <v>601</v>
      </c>
      <c r="DR9" s="990"/>
      <c r="DS9" s="990"/>
      <c r="DT9" s="990"/>
      <c r="DU9" s="991"/>
      <c r="DV9" s="992"/>
      <c r="DW9" s="993"/>
      <c r="DX9" s="993"/>
      <c r="DY9" s="993"/>
      <c r="DZ9" s="994"/>
      <c r="EA9" s="234"/>
    </row>
    <row r="10" spans="1:131" s="235" customFormat="1" ht="26.25" customHeight="1" x14ac:dyDescent="0.15">
      <c r="A10" s="238">
        <v>4</v>
      </c>
      <c r="B10" s="1030" t="s">
        <v>377</v>
      </c>
      <c r="C10" s="1031"/>
      <c r="D10" s="1031"/>
      <c r="E10" s="1031"/>
      <c r="F10" s="1031"/>
      <c r="G10" s="1031"/>
      <c r="H10" s="1031"/>
      <c r="I10" s="1031"/>
      <c r="J10" s="1031"/>
      <c r="K10" s="1031"/>
      <c r="L10" s="1031"/>
      <c r="M10" s="1031"/>
      <c r="N10" s="1031"/>
      <c r="O10" s="1031"/>
      <c r="P10" s="1032"/>
      <c r="Q10" s="1038">
        <v>1</v>
      </c>
      <c r="R10" s="1039"/>
      <c r="S10" s="1039"/>
      <c r="T10" s="1039"/>
      <c r="U10" s="1039"/>
      <c r="V10" s="1039">
        <v>1</v>
      </c>
      <c r="W10" s="1039"/>
      <c r="X10" s="1039"/>
      <c r="Y10" s="1039"/>
      <c r="Z10" s="1039"/>
      <c r="AA10" s="1039" t="s">
        <v>570</v>
      </c>
      <c r="AB10" s="1039"/>
      <c r="AC10" s="1039"/>
      <c r="AD10" s="1039"/>
      <c r="AE10" s="1040"/>
      <c r="AF10" s="1035" t="s">
        <v>122</v>
      </c>
      <c r="AG10" s="1036"/>
      <c r="AH10" s="1036"/>
      <c r="AI10" s="1036"/>
      <c r="AJ10" s="1037"/>
      <c r="AK10" s="1080" t="s">
        <v>574</v>
      </c>
      <c r="AL10" s="1081"/>
      <c r="AM10" s="1081"/>
      <c r="AN10" s="1081"/>
      <c r="AO10" s="1081"/>
      <c r="AP10" s="1081" t="s">
        <v>570</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594</v>
      </c>
      <c r="BT10" s="993"/>
      <c r="BU10" s="993"/>
      <c r="BV10" s="993"/>
      <c r="BW10" s="993"/>
      <c r="BX10" s="993"/>
      <c r="BY10" s="993"/>
      <c r="BZ10" s="993"/>
      <c r="CA10" s="993"/>
      <c r="CB10" s="993"/>
      <c r="CC10" s="993"/>
      <c r="CD10" s="993"/>
      <c r="CE10" s="993"/>
      <c r="CF10" s="993"/>
      <c r="CG10" s="1014"/>
      <c r="CH10" s="989">
        <v>-4</v>
      </c>
      <c r="CI10" s="990"/>
      <c r="CJ10" s="990"/>
      <c r="CK10" s="990"/>
      <c r="CL10" s="991"/>
      <c r="CM10" s="989">
        <v>69</v>
      </c>
      <c r="CN10" s="990"/>
      <c r="CO10" s="990"/>
      <c r="CP10" s="990"/>
      <c r="CQ10" s="991"/>
      <c r="CR10" s="989">
        <v>10</v>
      </c>
      <c r="CS10" s="990"/>
      <c r="CT10" s="990"/>
      <c r="CU10" s="990"/>
      <c r="CV10" s="991"/>
      <c r="CW10" s="989">
        <v>50</v>
      </c>
      <c r="CX10" s="990"/>
      <c r="CY10" s="990"/>
      <c r="CZ10" s="990"/>
      <c r="DA10" s="991"/>
      <c r="DB10" s="989" t="s">
        <v>603</v>
      </c>
      <c r="DC10" s="990"/>
      <c r="DD10" s="990"/>
      <c r="DE10" s="990"/>
      <c r="DF10" s="991"/>
      <c r="DG10" s="989" t="s">
        <v>602</v>
      </c>
      <c r="DH10" s="990"/>
      <c r="DI10" s="990"/>
      <c r="DJ10" s="990"/>
      <c r="DK10" s="991"/>
      <c r="DL10" s="989" t="s">
        <v>601</v>
      </c>
      <c r="DM10" s="990"/>
      <c r="DN10" s="990"/>
      <c r="DO10" s="990"/>
      <c r="DP10" s="991"/>
      <c r="DQ10" s="989" t="s">
        <v>603</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595</v>
      </c>
      <c r="BT11" s="993"/>
      <c r="BU11" s="993"/>
      <c r="BV11" s="993"/>
      <c r="BW11" s="993"/>
      <c r="BX11" s="993"/>
      <c r="BY11" s="993"/>
      <c r="BZ11" s="993"/>
      <c r="CA11" s="993"/>
      <c r="CB11" s="993"/>
      <c r="CC11" s="993"/>
      <c r="CD11" s="993"/>
      <c r="CE11" s="993"/>
      <c r="CF11" s="993"/>
      <c r="CG11" s="1014"/>
      <c r="CH11" s="989">
        <v>3</v>
      </c>
      <c r="CI11" s="990"/>
      <c r="CJ11" s="990"/>
      <c r="CK11" s="990"/>
      <c r="CL11" s="991"/>
      <c r="CM11" s="989">
        <v>32</v>
      </c>
      <c r="CN11" s="990"/>
      <c r="CO11" s="990"/>
      <c r="CP11" s="990"/>
      <c r="CQ11" s="991"/>
      <c r="CR11" s="989">
        <v>5</v>
      </c>
      <c r="CS11" s="990"/>
      <c r="CT11" s="990"/>
      <c r="CU11" s="990"/>
      <c r="CV11" s="991"/>
      <c r="CW11" s="989">
        <v>10</v>
      </c>
      <c r="CX11" s="990"/>
      <c r="CY11" s="990"/>
      <c r="CZ11" s="990"/>
      <c r="DA11" s="991"/>
      <c r="DB11" s="989" t="s">
        <v>601</v>
      </c>
      <c r="DC11" s="990"/>
      <c r="DD11" s="990"/>
      <c r="DE11" s="990"/>
      <c r="DF11" s="991"/>
      <c r="DG11" s="989" t="s">
        <v>609</v>
      </c>
      <c r="DH11" s="990"/>
      <c r="DI11" s="990"/>
      <c r="DJ11" s="990"/>
      <c r="DK11" s="991"/>
      <c r="DL11" s="989" t="s">
        <v>601</v>
      </c>
      <c r="DM11" s="990"/>
      <c r="DN11" s="990"/>
      <c r="DO11" s="990"/>
      <c r="DP11" s="991"/>
      <c r="DQ11" s="989" t="s">
        <v>603</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596</v>
      </c>
      <c r="BT12" s="993"/>
      <c r="BU12" s="993"/>
      <c r="BV12" s="993"/>
      <c r="BW12" s="993"/>
      <c r="BX12" s="993"/>
      <c r="BY12" s="993"/>
      <c r="BZ12" s="993"/>
      <c r="CA12" s="993"/>
      <c r="CB12" s="993"/>
      <c r="CC12" s="993"/>
      <c r="CD12" s="993"/>
      <c r="CE12" s="993"/>
      <c r="CF12" s="993"/>
      <c r="CG12" s="1014"/>
      <c r="CH12" s="989">
        <v>8</v>
      </c>
      <c r="CI12" s="990"/>
      <c r="CJ12" s="990"/>
      <c r="CK12" s="990"/>
      <c r="CL12" s="991"/>
      <c r="CM12" s="989">
        <v>106</v>
      </c>
      <c r="CN12" s="990"/>
      <c r="CO12" s="990"/>
      <c r="CP12" s="990"/>
      <c r="CQ12" s="991"/>
      <c r="CR12" s="989">
        <v>50</v>
      </c>
      <c r="CS12" s="990"/>
      <c r="CT12" s="990"/>
      <c r="CU12" s="990"/>
      <c r="CV12" s="991"/>
      <c r="CW12" s="989">
        <v>22</v>
      </c>
      <c r="CX12" s="990"/>
      <c r="CY12" s="990"/>
      <c r="CZ12" s="990"/>
      <c r="DA12" s="991"/>
      <c r="DB12" s="989" t="s">
        <v>603</v>
      </c>
      <c r="DC12" s="990"/>
      <c r="DD12" s="990"/>
      <c r="DE12" s="990"/>
      <c r="DF12" s="991"/>
      <c r="DG12" s="989" t="s">
        <v>609</v>
      </c>
      <c r="DH12" s="990"/>
      <c r="DI12" s="990"/>
      <c r="DJ12" s="990"/>
      <c r="DK12" s="991"/>
      <c r="DL12" s="989" t="s">
        <v>601</v>
      </c>
      <c r="DM12" s="990"/>
      <c r="DN12" s="990"/>
      <c r="DO12" s="990"/>
      <c r="DP12" s="991"/>
      <c r="DQ12" s="989" t="s">
        <v>607</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597</v>
      </c>
      <c r="BT13" s="993"/>
      <c r="BU13" s="993"/>
      <c r="BV13" s="993"/>
      <c r="BW13" s="993"/>
      <c r="BX13" s="993"/>
      <c r="BY13" s="993"/>
      <c r="BZ13" s="993"/>
      <c r="CA13" s="993"/>
      <c r="CB13" s="993"/>
      <c r="CC13" s="993"/>
      <c r="CD13" s="993"/>
      <c r="CE13" s="993"/>
      <c r="CF13" s="993"/>
      <c r="CG13" s="1014"/>
      <c r="CH13" s="989">
        <v>-6</v>
      </c>
      <c r="CI13" s="990"/>
      <c r="CJ13" s="990"/>
      <c r="CK13" s="990"/>
      <c r="CL13" s="991"/>
      <c r="CM13" s="989">
        <v>563</v>
      </c>
      <c r="CN13" s="990"/>
      <c r="CO13" s="990"/>
      <c r="CP13" s="990"/>
      <c r="CQ13" s="991"/>
      <c r="CR13" s="989">
        <v>100</v>
      </c>
      <c r="CS13" s="990"/>
      <c r="CT13" s="990"/>
      <c r="CU13" s="990"/>
      <c r="CV13" s="991"/>
      <c r="CW13" s="989">
        <v>17</v>
      </c>
      <c r="CX13" s="990"/>
      <c r="CY13" s="990"/>
      <c r="CZ13" s="990"/>
      <c r="DA13" s="991"/>
      <c r="DB13" s="989" t="s">
        <v>604</v>
      </c>
      <c r="DC13" s="990"/>
      <c r="DD13" s="990"/>
      <c r="DE13" s="990"/>
      <c r="DF13" s="991"/>
      <c r="DG13" s="989" t="s">
        <v>604</v>
      </c>
      <c r="DH13" s="990"/>
      <c r="DI13" s="990"/>
      <c r="DJ13" s="990"/>
      <c r="DK13" s="991"/>
      <c r="DL13" s="989" t="s">
        <v>601</v>
      </c>
      <c r="DM13" s="990"/>
      <c r="DN13" s="990"/>
      <c r="DO13" s="990"/>
      <c r="DP13" s="991"/>
      <c r="DQ13" s="989" t="s">
        <v>601</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598</v>
      </c>
      <c r="BT14" s="993"/>
      <c r="BU14" s="993"/>
      <c r="BV14" s="993"/>
      <c r="BW14" s="993"/>
      <c r="BX14" s="993"/>
      <c r="BY14" s="993"/>
      <c r="BZ14" s="993"/>
      <c r="CA14" s="993"/>
      <c r="CB14" s="993"/>
      <c r="CC14" s="993"/>
      <c r="CD14" s="993"/>
      <c r="CE14" s="993"/>
      <c r="CF14" s="993"/>
      <c r="CG14" s="1014"/>
      <c r="CH14" s="989">
        <v>3</v>
      </c>
      <c r="CI14" s="990"/>
      <c r="CJ14" s="990"/>
      <c r="CK14" s="990"/>
      <c r="CL14" s="991"/>
      <c r="CM14" s="989">
        <v>288</v>
      </c>
      <c r="CN14" s="990"/>
      <c r="CO14" s="990"/>
      <c r="CP14" s="990"/>
      <c r="CQ14" s="991"/>
      <c r="CR14" s="989">
        <v>3</v>
      </c>
      <c r="CS14" s="990"/>
      <c r="CT14" s="990"/>
      <c r="CU14" s="990"/>
      <c r="CV14" s="991"/>
      <c r="CW14" s="989">
        <v>0</v>
      </c>
      <c r="CX14" s="990"/>
      <c r="CY14" s="990"/>
      <c r="CZ14" s="990"/>
      <c r="DA14" s="991"/>
      <c r="DB14" s="989" t="s">
        <v>601</v>
      </c>
      <c r="DC14" s="990"/>
      <c r="DD14" s="990"/>
      <c r="DE14" s="990"/>
      <c r="DF14" s="991"/>
      <c r="DG14" s="989" t="s">
        <v>601</v>
      </c>
      <c r="DH14" s="990"/>
      <c r="DI14" s="990"/>
      <c r="DJ14" s="990"/>
      <c r="DK14" s="991"/>
      <c r="DL14" s="989" t="s">
        <v>601</v>
      </c>
      <c r="DM14" s="990"/>
      <c r="DN14" s="990"/>
      <c r="DO14" s="990"/>
      <c r="DP14" s="991"/>
      <c r="DQ14" s="989" t="s">
        <v>601</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599</v>
      </c>
      <c r="BT15" s="993"/>
      <c r="BU15" s="993"/>
      <c r="BV15" s="993"/>
      <c r="BW15" s="993"/>
      <c r="BX15" s="993"/>
      <c r="BY15" s="993"/>
      <c r="BZ15" s="993"/>
      <c r="CA15" s="993"/>
      <c r="CB15" s="993"/>
      <c r="CC15" s="993"/>
      <c r="CD15" s="993"/>
      <c r="CE15" s="993"/>
      <c r="CF15" s="993"/>
      <c r="CG15" s="1014"/>
      <c r="CH15" s="989">
        <v>7</v>
      </c>
      <c r="CI15" s="990"/>
      <c r="CJ15" s="990"/>
      <c r="CK15" s="990"/>
      <c r="CL15" s="991"/>
      <c r="CM15" s="989">
        <v>154</v>
      </c>
      <c r="CN15" s="990"/>
      <c r="CO15" s="990"/>
      <c r="CP15" s="990"/>
      <c r="CQ15" s="991"/>
      <c r="CR15" s="989">
        <v>30</v>
      </c>
      <c r="CS15" s="990"/>
      <c r="CT15" s="990"/>
      <c r="CU15" s="990"/>
      <c r="CV15" s="991"/>
      <c r="CW15" s="989">
        <v>0</v>
      </c>
      <c r="CX15" s="990"/>
      <c r="CY15" s="990"/>
      <c r="CZ15" s="990"/>
      <c r="DA15" s="991"/>
      <c r="DB15" s="989" t="s">
        <v>601</v>
      </c>
      <c r="DC15" s="990"/>
      <c r="DD15" s="990"/>
      <c r="DE15" s="990"/>
      <c r="DF15" s="991"/>
      <c r="DG15" s="989" t="s">
        <v>610</v>
      </c>
      <c r="DH15" s="990"/>
      <c r="DI15" s="990"/>
      <c r="DJ15" s="990"/>
      <c r="DK15" s="991"/>
      <c r="DL15" s="989" t="s">
        <v>601</v>
      </c>
      <c r="DM15" s="990"/>
      <c r="DN15" s="990"/>
      <c r="DO15" s="990"/>
      <c r="DP15" s="991"/>
      <c r="DQ15" s="989" t="s">
        <v>603</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600</v>
      </c>
      <c r="BT16" s="993"/>
      <c r="BU16" s="993"/>
      <c r="BV16" s="993"/>
      <c r="BW16" s="993"/>
      <c r="BX16" s="993"/>
      <c r="BY16" s="993"/>
      <c r="BZ16" s="993"/>
      <c r="CA16" s="993"/>
      <c r="CB16" s="993"/>
      <c r="CC16" s="993"/>
      <c r="CD16" s="993"/>
      <c r="CE16" s="993"/>
      <c r="CF16" s="993"/>
      <c r="CG16" s="1014"/>
      <c r="CH16" s="989">
        <v>-3</v>
      </c>
      <c r="CI16" s="990"/>
      <c r="CJ16" s="990"/>
      <c r="CK16" s="990"/>
      <c r="CL16" s="991"/>
      <c r="CM16" s="989">
        <v>172</v>
      </c>
      <c r="CN16" s="990"/>
      <c r="CO16" s="990"/>
      <c r="CP16" s="990"/>
      <c r="CQ16" s="991"/>
      <c r="CR16" s="989">
        <v>37</v>
      </c>
      <c r="CS16" s="990"/>
      <c r="CT16" s="990"/>
      <c r="CU16" s="990"/>
      <c r="CV16" s="991"/>
      <c r="CW16" s="989">
        <v>14</v>
      </c>
      <c r="CX16" s="990"/>
      <c r="CY16" s="990"/>
      <c r="CZ16" s="990"/>
      <c r="DA16" s="991"/>
      <c r="DB16" s="989" t="s">
        <v>605</v>
      </c>
      <c r="DC16" s="990"/>
      <c r="DD16" s="990"/>
      <c r="DE16" s="990"/>
      <c r="DF16" s="991"/>
      <c r="DG16" s="989" t="s">
        <v>602</v>
      </c>
      <c r="DH16" s="990"/>
      <c r="DI16" s="990"/>
      <c r="DJ16" s="990"/>
      <c r="DK16" s="991"/>
      <c r="DL16" s="989" t="s">
        <v>601</v>
      </c>
      <c r="DM16" s="990"/>
      <c r="DN16" s="990"/>
      <c r="DO16" s="990"/>
      <c r="DP16" s="991"/>
      <c r="DQ16" s="989" t="s">
        <v>601</v>
      </c>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159296</v>
      </c>
      <c r="R23" s="1061"/>
      <c r="S23" s="1061"/>
      <c r="T23" s="1061"/>
      <c r="U23" s="1061"/>
      <c r="V23" s="1061">
        <v>158279</v>
      </c>
      <c r="W23" s="1061"/>
      <c r="X23" s="1061"/>
      <c r="Y23" s="1061"/>
      <c r="Z23" s="1061"/>
      <c r="AA23" s="1061">
        <v>1017</v>
      </c>
      <c r="AB23" s="1061"/>
      <c r="AC23" s="1061"/>
      <c r="AD23" s="1061"/>
      <c r="AE23" s="1068"/>
      <c r="AF23" s="1069">
        <v>411</v>
      </c>
      <c r="AG23" s="1061"/>
      <c r="AH23" s="1061"/>
      <c r="AI23" s="1061"/>
      <c r="AJ23" s="1070"/>
      <c r="AK23" s="1071"/>
      <c r="AL23" s="1072"/>
      <c r="AM23" s="1072"/>
      <c r="AN23" s="1072"/>
      <c r="AO23" s="1072"/>
      <c r="AP23" s="1061">
        <v>205954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33211</v>
      </c>
      <c r="R28" s="1051"/>
      <c r="S28" s="1051"/>
      <c r="T28" s="1051"/>
      <c r="U28" s="1051"/>
      <c r="V28" s="1051">
        <v>32940</v>
      </c>
      <c r="W28" s="1051"/>
      <c r="X28" s="1051"/>
      <c r="Y28" s="1051"/>
      <c r="Z28" s="1051"/>
      <c r="AA28" s="1051">
        <v>271</v>
      </c>
      <c r="AB28" s="1051"/>
      <c r="AC28" s="1051"/>
      <c r="AD28" s="1051"/>
      <c r="AE28" s="1052"/>
      <c r="AF28" s="1053">
        <v>271</v>
      </c>
      <c r="AG28" s="1051"/>
      <c r="AH28" s="1051"/>
      <c r="AI28" s="1051"/>
      <c r="AJ28" s="1054"/>
      <c r="AK28" s="1042">
        <v>3081</v>
      </c>
      <c r="AL28" s="1043"/>
      <c r="AM28" s="1043"/>
      <c r="AN28" s="1043"/>
      <c r="AO28" s="1043"/>
      <c r="AP28" s="1043" t="s">
        <v>574</v>
      </c>
      <c r="AQ28" s="1043"/>
      <c r="AR28" s="1043"/>
      <c r="AS28" s="1043"/>
      <c r="AT28" s="1043"/>
      <c r="AU28" s="1043" t="s">
        <v>570</v>
      </c>
      <c r="AV28" s="1043"/>
      <c r="AW28" s="1043"/>
      <c r="AX28" s="1043"/>
      <c r="AY28" s="1043"/>
      <c r="AZ28" s="1044" t="s">
        <v>570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26350</v>
      </c>
      <c r="R29" s="1039"/>
      <c r="S29" s="1039"/>
      <c r="T29" s="1039"/>
      <c r="U29" s="1039"/>
      <c r="V29" s="1039">
        <v>29853</v>
      </c>
      <c r="W29" s="1039"/>
      <c r="X29" s="1039"/>
      <c r="Y29" s="1039"/>
      <c r="Z29" s="1039"/>
      <c r="AA29" s="1039">
        <v>-3503</v>
      </c>
      <c r="AB29" s="1039"/>
      <c r="AC29" s="1039"/>
      <c r="AD29" s="1039"/>
      <c r="AE29" s="1040"/>
      <c r="AF29" s="1035">
        <v>-3503</v>
      </c>
      <c r="AG29" s="1036"/>
      <c r="AH29" s="1036"/>
      <c r="AI29" s="1036"/>
      <c r="AJ29" s="1037"/>
      <c r="AK29" s="980">
        <v>2</v>
      </c>
      <c r="AL29" s="971"/>
      <c r="AM29" s="971"/>
      <c r="AN29" s="971"/>
      <c r="AO29" s="971"/>
      <c r="AP29" s="971" t="s">
        <v>571</v>
      </c>
      <c r="AQ29" s="971"/>
      <c r="AR29" s="971"/>
      <c r="AS29" s="971"/>
      <c r="AT29" s="971"/>
      <c r="AU29" s="971" t="s">
        <v>570</v>
      </c>
      <c r="AV29" s="971"/>
      <c r="AW29" s="971"/>
      <c r="AX29" s="971"/>
      <c r="AY29" s="971"/>
      <c r="AZ29" s="1041" t="s">
        <v>570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552</v>
      </c>
      <c r="R30" s="1039"/>
      <c r="S30" s="1039"/>
      <c r="T30" s="1039"/>
      <c r="U30" s="1039"/>
      <c r="V30" s="1039">
        <v>641</v>
      </c>
      <c r="W30" s="1039"/>
      <c r="X30" s="1039"/>
      <c r="Y30" s="1039"/>
      <c r="Z30" s="1039"/>
      <c r="AA30" s="1039">
        <v>-89</v>
      </c>
      <c r="AB30" s="1039"/>
      <c r="AC30" s="1039"/>
      <c r="AD30" s="1039"/>
      <c r="AE30" s="1040"/>
      <c r="AF30" s="1035">
        <v>-89</v>
      </c>
      <c r="AG30" s="1036"/>
      <c r="AH30" s="1036"/>
      <c r="AI30" s="1036"/>
      <c r="AJ30" s="1037"/>
      <c r="AK30" s="980">
        <v>253</v>
      </c>
      <c r="AL30" s="971"/>
      <c r="AM30" s="971"/>
      <c r="AN30" s="971"/>
      <c r="AO30" s="971"/>
      <c r="AP30" s="971">
        <v>166</v>
      </c>
      <c r="AQ30" s="971"/>
      <c r="AR30" s="971"/>
      <c r="AS30" s="971"/>
      <c r="AT30" s="971"/>
      <c r="AU30" s="971" t="s">
        <v>570</v>
      </c>
      <c r="AV30" s="971"/>
      <c r="AW30" s="971"/>
      <c r="AX30" s="971"/>
      <c r="AY30" s="971"/>
      <c r="AZ30" s="1041" t="s">
        <v>570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32555</v>
      </c>
      <c r="R31" s="1039"/>
      <c r="S31" s="1039"/>
      <c r="T31" s="1039"/>
      <c r="U31" s="1039"/>
      <c r="V31" s="1039">
        <v>32092</v>
      </c>
      <c r="W31" s="1039"/>
      <c r="X31" s="1039"/>
      <c r="Y31" s="1039"/>
      <c r="Z31" s="1039"/>
      <c r="AA31" s="1039">
        <v>463</v>
      </c>
      <c r="AB31" s="1039"/>
      <c r="AC31" s="1039"/>
      <c r="AD31" s="1039"/>
      <c r="AE31" s="1040"/>
      <c r="AF31" s="1035">
        <v>463</v>
      </c>
      <c r="AG31" s="1036"/>
      <c r="AH31" s="1036"/>
      <c r="AI31" s="1036"/>
      <c r="AJ31" s="1037"/>
      <c r="AK31" s="980">
        <v>4971</v>
      </c>
      <c r="AL31" s="971"/>
      <c r="AM31" s="971"/>
      <c r="AN31" s="971"/>
      <c r="AO31" s="971"/>
      <c r="AP31" s="971" t="s">
        <v>576</v>
      </c>
      <c r="AQ31" s="971"/>
      <c r="AR31" s="971"/>
      <c r="AS31" s="971"/>
      <c r="AT31" s="971"/>
      <c r="AU31" s="971" t="s">
        <v>570</v>
      </c>
      <c r="AV31" s="971"/>
      <c r="AW31" s="971"/>
      <c r="AX31" s="971"/>
      <c r="AY31" s="971"/>
      <c r="AZ31" s="1041" t="s">
        <v>570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5792</v>
      </c>
      <c r="R32" s="1039"/>
      <c r="S32" s="1039"/>
      <c r="T32" s="1039"/>
      <c r="U32" s="1039"/>
      <c r="V32" s="1039">
        <v>5611</v>
      </c>
      <c r="W32" s="1039"/>
      <c r="X32" s="1039"/>
      <c r="Y32" s="1039"/>
      <c r="Z32" s="1039"/>
      <c r="AA32" s="1039">
        <v>181</v>
      </c>
      <c r="AB32" s="1039"/>
      <c r="AC32" s="1039"/>
      <c r="AD32" s="1039"/>
      <c r="AE32" s="1040"/>
      <c r="AF32" s="1035">
        <v>181</v>
      </c>
      <c r="AG32" s="1036"/>
      <c r="AH32" s="1036"/>
      <c r="AI32" s="1036"/>
      <c r="AJ32" s="1037"/>
      <c r="AK32" s="980">
        <v>1294</v>
      </c>
      <c r="AL32" s="971"/>
      <c r="AM32" s="971"/>
      <c r="AN32" s="971"/>
      <c r="AO32" s="971"/>
      <c r="AP32" s="971" t="s">
        <v>570</v>
      </c>
      <c r="AQ32" s="971"/>
      <c r="AR32" s="971"/>
      <c r="AS32" s="971"/>
      <c r="AT32" s="971"/>
      <c r="AU32" s="971" t="s">
        <v>570</v>
      </c>
      <c r="AV32" s="971"/>
      <c r="AW32" s="971"/>
      <c r="AX32" s="971"/>
      <c r="AY32" s="971"/>
      <c r="AZ32" s="1041" t="s">
        <v>570</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6413</v>
      </c>
      <c r="R33" s="1039"/>
      <c r="S33" s="1039"/>
      <c r="T33" s="1039"/>
      <c r="U33" s="1039"/>
      <c r="V33" s="1039">
        <v>5495</v>
      </c>
      <c r="W33" s="1039"/>
      <c r="X33" s="1039"/>
      <c r="Y33" s="1039"/>
      <c r="Z33" s="1039"/>
      <c r="AA33" s="1039">
        <v>918</v>
      </c>
      <c r="AB33" s="1039"/>
      <c r="AC33" s="1039"/>
      <c r="AD33" s="1039"/>
      <c r="AE33" s="1040"/>
      <c r="AF33" s="1035">
        <v>10594</v>
      </c>
      <c r="AG33" s="1036"/>
      <c r="AH33" s="1036"/>
      <c r="AI33" s="1036"/>
      <c r="AJ33" s="1037"/>
      <c r="AK33" s="980">
        <v>218</v>
      </c>
      <c r="AL33" s="971"/>
      <c r="AM33" s="971"/>
      <c r="AN33" s="971"/>
      <c r="AO33" s="971"/>
      <c r="AP33" s="971">
        <v>26922</v>
      </c>
      <c r="AQ33" s="971"/>
      <c r="AR33" s="971"/>
      <c r="AS33" s="971"/>
      <c r="AT33" s="971"/>
      <c r="AU33" s="971">
        <v>215</v>
      </c>
      <c r="AV33" s="971"/>
      <c r="AW33" s="971"/>
      <c r="AX33" s="971"/>
      <c r="AY33" s="971"/>
      <c r="AZ33" s="1041" t="s">
        <v>570</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398</v>
      </c>
      <c r="C34" s="1031"/>
      <c r="D34" s="1031"/>
      <c r="E34" s="1031"/>
      <c r="F34" s="1031"/>
      <c r="G34" s="1031"/>
      <c r="H34" s="1031"/>
      <c r="I34" s="1031"/>
      <c r="J34" s="1031"/>
      <c r="K34" s="1031"/>
      <c r="L34" s="1031"/>
      <c r="M34" s="1031"/>
      <c r="N34" s="1031"/>
      <c r="O34" s="1031"/>
      <c r="P34" s="1032"/>
      <c r="Q34" s="1038">
        <v>9423</v>
      </c>
      <c r="R34" s="1039"/>
      <c r="S34" s="1039"/>
      <c r="T34" s="1039"/>
      <c r="U34" s="1039"/>
      <c r="V34" s="1039">
        <v>8523</v>
      </c>
      <c r="W34" s="1039"/>
      <c r="X34" s="1039"/>
      <c r="Y34" s="1039"/>
      <c r="Z34" s="1039"/>
      <c r="AA34" s="1039">
        <v>899</v>
      </c>
      <c r="AB34" s="1039"/>
      <c r="AC34" s="1039"/>
      <c r="AD34" s="1039"/>
      <c r="AE34" s="1040"/>
      <c r="AF34" s="1035">
        <v>3494</v>
      </c>
      <c r="AG34" s="1036"/>
      <c r="AH34" s="1036"/>
      <c r="AI34" s="1036"/>
      <c r="AJ34" s="1037"/>
      <c r="AK34" s="980">
        <v>4012</v>
      </c>
      <c r="AL34" s="971"/>
      <c r="AM34" s="971"/>
      <c r="AN34" s="971"/>
      <c r="AO34" s="971"/>
      <c r="AP34" s="971">
        <v>76095</v>
      </c>
      <c r="AQ34" s="971"/>
      <c r="AR34" s="971"/>
      <c r="AS34" s="971"/>
      <c r="AT34" s="971"/>
      <c r="AU34" s="971">
        <v>49081</v>
      </c>
      <c r="AV34" s="971"/>
      <c r="AW34" s="971"/>
      <c r="AX34" s="971"/>
      <c r="AY34" s="971"/>
      <c r="AZ34" s="1041" t="s">
        <v>570</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399</v>
      </c>
      <c r="C35" s="1031"/>
      <c r="D35" s="1031"/>
      <c r="E35" s="1031"/>
      <c r="F35" s="1031"/>
      <c r="G35" s="1031"/>
      <c r="H35" s="1031"/>
      <c r="I35" s="1031"/>
      <c r="J35" s="1031"/>
      <c r="K35" s="1031"/>
      <c r="L35" s="1031"/>
      <c r="M35" s="1031"/>
      <c r="N35" s="1031"/>
      <c r="O35" s="1031"/>
      <c r="P35" s="1032"/>
      <c r="Q35" s="1038">
        <v>666</v>
      </c>
      <c r="R35" s="1039"/>
      <c r="S35" s="1039"/>
      <c r="T35" s="1039"/>
      <c r="U35" s="1039"/>
      <c r="V35" s="1039">
        <v>683</v>
      </c>
      <c r="W35" s="1039"/>
      <c r="X35" s="1039"/>
      <c r="Y35" s="1039"/>
      <c r="Z35" s="1039"/>
      <c r="AA35" s="1039">
        <v>-17</v>
      </c>
      <c r="AB35" s="1039"/>
      <c r="AC35" s="1039"/>
      <c r="AD35" s="1039"/>
      <c r="AE35" s="1040"/>
      <c r="AF35" s="1035" t="s">
        <v>122</v>
      </c>
      <c r="AG35" s="1036"/>
      <c r="AH35" s="1036"/>
      <c r="AI35" s="1036"/>
      <c r="AJ35" s="1037"/>
      <c r="AK35" s="980">
        <v>245</v>
      </c>
      <c r="AL35" s="971"/>
      <c r="AM35" s="971"/>
      <c r="AN35" s="971"/>
      <c r="AO35" s="971"/>
      <c r="AP35" s="971">
        <v>1043</v>
      </c>
      <c r="AQ35" s="971"/>
      <c r="AR35" s="971"/>
      <c r="AS35" s="971"/>
      <c r="AT35" s="971"/>
      <c r="AU35" s="971">
        <v>650</v>
      </c>
      <c r="AV35" s="971"/>
      <c r="AW35" s="971"/>
      <c r="AX35" s="971"/>
      <c r="AY35" s="971"/>
      <c r="AZ35" s="1041" t="s">
        <v>570</v>
      </c>
      <c r="BA35" s="1041"/>
      <c r="BB35" s="1041"/>
      <c r="BC35" s="1041"/>
      <c r="BD35" s="1041"/>
      <c r="BE35" s="972" t="s">
        <v>400</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401</v>
      </c>
      <c r="C36" s="1031"/>
      <c r="D36" s="1031"/>
      <c r="E36" s="1031"/>
      <c r="F36" s="1031"/>
      <c r="G36" s="1031"/>
      <c r="H36" s="1031"/>
      <c r="I36" s="1031"/>
      <c r="J36" s="1031"/>
      <c r="K36" s="1031"/>
      <c r="L36" s="1031"/>
      <c r="M36" s="1031"/>
      <c r="N36" s="1031"/>
      <c r="O36" s="1031"/>
      <c r="P36" s="1032"/>
      <c r="Q36" s="1038">
        <v>44</v>
      </c>
      <c r="R36" s="1039"/>
      <c r="S36" s="1039"/>
      <c r="T36" s="1039"/>
      <c r="U36" s="1039"/>
      <c r="V36" s="1039">
        <v>231</v>
      </c>
      <c r="W36" s="1039"/>
      <c r="X36" s="1039"/>
      <c r="Y36" s="1039"/>
      <c r="Z36" s="1039"/>
      <c r="AA36" s="1039">
        <v>-187</v>
      </c>
      <c r="AB36" s="1039"/>
      <c r="AC36" s="1039"/>
      <c r="AD36" s="1039"/>
      <c r="AE36" s="1040"/>
      <c r="AF36" s="1035" t="s">
        <v>122</v>
      </c>
      <c r="AG36" s="1036"/>
      <c r="AH36" s="1036"/>
      <c r="AI36" s="1036"/>
      <c r="AJ36" s="1037"/>
      <c r="AK36" s="980">
        <v>42</v>
      </c>
      <c r="AL36" s="971"/>
      <c r="AM36" s="971"/>
      <c r="AN36" s="971"/>
      <c r="AO36" s="971"/>
      <c r="AP36" s="971" t="s">
        <v>570</v>
      </c>
      <c r="AQ36" s="971"/>
      <c r="AR36" s="971"/>
      <c r="AS36" s="971"/>
      <c r="AT36" s="971"/>
      <c r="AU36" s="971" t="s">
        <v>570</v>
      </c>
      <c r="AV36" s="971"/>
      <c r="AW36" s="971"/>
      <c r="AX36" s="971"/>
      <c r="AY36" s="971"/>
      <c r="AZ36" s="1041" t="s">
        <v>570</v>
      </c>
      <c r="BA36" s="1041"/>
      <c r="BB36" s="1041"/>
      <c r="BC36" s="1041"/>
      <c r="BD36" s="1041"/>
      <c r="BE36" s="972" t="s">
        <v>400</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402</v>
      </c>
      <c r="C37" s="1031"/>
      <c r="D37" s="1031"/>
      <c r="E37" s="1031"/>
      <c r="F37" s="1031"/>
      <c r="G37" s="1031"/>
      <c r="H37" s="1031"/>
      <c r="I37" s="1031"/>
      <c r="J37" s="1031"/>
      <c r="K37" s="1031"/>
      <c r="L37" s="1031"/>
      <c r="M37" s="1031"/>
      <c r="N37" s="1031"/>
      <c r="O37" s="1031"/>
      <c r="P37" s="1032"/>
      <c r="Q37" s="1038">
        <v>363</v>
      </c>
      <c r="R37" s="1039"/>
      <c r="S37" s="1039"/>
      <c r="T37" s="1039"/>
      <c r="U37" s="1039"/>
      <c r="V37" s="1039">
        <v>343</v>
      </c>
      <c r="W37" s="1039"/>
      <c r="X37" s="1039"/>
      <c r="Y37" s="1039"/>
      <c r="Z37" s="1039"/>
      <c r="AA37" s="1039">
        <v>20</v>
      </c>
      <c r="AB37" s="1039"/>
      <c r="AC37" s="1039"/>
      <c r="AD37" s="1039"/>
      <c r="AE37" s="1040"/>
      <c r="AF37" s="1035">
        <v>20</v>
      </c>
      <c r="AG37" s="1036"/>
      <c r="AH37" s="1036"/>
      <c r="AI37" s="1036"/>
      <c r="AJ37" s="1037"/>
      <c r="AK37" s="980">
        <v>280</v>
      </c>
      <c r="AL37" s="971"/>
      <c r="AM37" s="971"/>
      <c r="AN37" s="971"/>
      <c r="AO37" s="971"/>
      <c r="AP37" s="971">
        <v>1169</v>
      </c>
      <c r="AQ37" s="971"/>
      <c r="AR37" s="971"/>
      <c r="AS37" s="971"/>
      <c r="AT37" s="971"/>
      <c r="AU37" s="971">
        <v>1163</v>
      </c>
      <c r="AV37" s="971"/>
      <c r="AW37" s="971"/>
      <c r="AX37" s="971"/>
      <c r="AY37" s="971"/>
      <c r="AZ37" s="1041" t="s">
        <v>570</v>
      </c>
      <c r="BA37" s="1041"/>
      <c r="BB37" s="1041"/>
      <c r="BC37" s="1041"/>
      <c r="BD37" s="1041"/>
      <c r="BE37" s="972" t="s">
        <v>400</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403</v>
      </c>
      <c r="C38" s="1031"/>
      <c r="D38" s="1031"/>
      <c r="E38" s="1031"/>
      <c r="F38" s="1031"/>
      <c r="G38" s="1031"/>
      <c r="H38" s="1031"/>
      <c r="I38" s="1031"/>
      <c r="J38" s="1031"/>
      <c r="K38" s="1031"/>
      <c r="L38" s="1031"/>
      <c r="M38" s="1031"/>
      <c r="N38" s="1031"/>
      <c r="O38" s="1031"/>
      <c r="P38" s="1032"/>
      <c r="Q38" s="1038">
        <v>226</v>
      </c>
      <c r="R38" s="1039"/>
      <c r="S38" s="1039"/>
      <c r="T38" s="1039"/>
      <c r="U38" s="1039"/>
      <c r="V38" s="1039">
        <v>207</v>
      </c>
      <c r="W38" s="1039"/>
      <c r="X38" s="1039"/>
      <c r="Y38" s="1039"/>
      <c r="Z38" s="1039"/>
      <c r="AA38" s="1039">
        <v>19</v>
      </c>
      <c r="AB38" s="1039"/>
      <c r="AC38" s="1039"/>
      <c r="AD38" s="1039"/>
      <c r="AE38" s="1040"/>
      <c r="AF38" s="1035">
        <v>172</v>
      </c>
      <c r="AG38" s="1036"/>
      <c r="AH38" s="1036"/>
      <c r="AI38" s="1036"/>
      <c r="AJ38" s="1037"/>
      <c r="AK38" s="980" t="s">
        <v>575</v>
      </c>
      <c r="AL38" s="971"/>
      <c r="AM38" s="971"/>
      <c r="AN38" s="971"/>
      <c r="AO38" s="971"/>
      <c r="AP38" s="971">
        <v>852</v>
      </c>
      <c r="AQ38" s="971"/>
      <c r="AR38" s="971"/>
      <c r="AS38" s="971"/>
      <c r="AT38" s="971"/>
      <c r="AU38" s="971" t="s">
        <v>572</v>
      </c>
      <c r="AV38" s="971"/>
      <c r="AW38" s="971"/>
      <c r="AX38" s="971"/>
      <c r="AY38" s="971"/>
      <c r="AZ38" s="1041" t="s">
        <v>571</v>
      </c>
      <c r="BA38" s="1041"/>
      <c r="BB38" s="1041"/>
      <c r="BC38" s="1041"/>
      <c r="BD38" s="1041"/>
      <c r="BE38" s="972" t="s">
        <v>400</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11603</v>
      </c>
      <c r="AG63" s="959"/>
      <c r="AH63" s="959"/>
      <c r="AI63" s="959"/>
      <c r="AJ63" s="1022"/>
      <c r="AK63" s="1023"/>
      <c r="AL63" s="963"/>
      <c r="AM63" s="963"/>
      <c r="AN63" s="963"/>
      <c r="AO63" s="963"/>
      <c r="AP63" s="959">
        <v>106247</v>
      </c>
      <c r="AQ63" s="959"/>
      <c r="AR63" s="959"/>
      <c r="AS63" s="959"/>
      <c r="AT63" s="959"/>
      <c r="AU63" s="959">
        <v>51109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407</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577</v>
      </c>
      <c r="C68" s="986"/>
      <c r="D68" s="986"/>
      <c r="E68" s="986"/>
      <c r="F68" s="986"/>
      <c r="G68" s="986"/>
      <c r="H68" s="986"/>
      <c r="I68" s="986"/>
      <c r="J68" s="986"/>
      <c r="K68" s="986"/>
      <c r="L68" s="986"/>
      <c r="M68" s="986"/>
      <c r="N68" s="986"/>
      <c r="O68" s="986"/>
      <c r="P68" s="987"/>
      <c r="Q68" s="988">
        <v>142</v>
      </c>
      <c r="R68" s="982"/>
      <c r="S68" s="982"/>
      <c r="T68" s="982"/>
      <c r="U68" s="982"/>
      <c r="V68" s="982">
        <v>133</v>
      </c>
      <c r="W68" s="982"/>
      <c r="X68" s="982"/>
      <c r="Y68" s="982"/>
      <c r="Z68" s="982"/>
      <c r="AA68" s="982">
        <v>9</v>
      </c>
      <c r="AB68" s="982"/>
      <c r="AC68" s="982"/>
      <c r="AD68" s="982"/>
      <c r="AE68" s="982"/>
      <c r="AF68" s="982">
        <v>9</v>
      </c>
      <c r="AG68" s="982"/>
      <c r="AH68" s="982"/>
      <c r="AI68" s="982"/>
      <c r="AJ68" s="982"/>
      <c r="AK68" s="982" t="s">
        <v>570</v>
      </c>
      <c r="AL68" s="982"/>
      <c r="AM68" s="982"/>
      <c r="AN68" s="982"/>
      <c r="AO68" s="982"/>
      <c r="AP68" s="982" t="s">
        <v>570</v>
      </c>
      <c r="AQ68" s="982"/>
      <c r="AR68" s="982"/>
      <c r="AS68" s="982"/>
      <c r="AT68" s="982"/>
      <c r="AU68" s="982" t="s">
        <v>570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578</v>
      </c>
      <c r="C69" s="975"/>
      <c r="D69" s="975"/>
      <c r="E69" s="975"/>
      <c r="F69" s="975"/>
      <c r="G69" s="975"/>
      <c r="H69" s="975"/>
      <c r="I69" s="975"/>
      <c r="J69" s="975"/>
      <c r="K69" s="975"/>
      <c r="L69" s="975"/>
      <c r="M69" s="975"/>
      <c r="N69" s="975"/>
      <c r="O69" s="975"/>
      <c r="P69" s="976"/>
      <c r="Q69" s="977">
        <v>25143</v>
      </c>
      <c r="R69" s="971"/>
      <c r="S69" s="971"/>
      <c r="T69" s="971"/>
      <c r="U69" s="971"/>
      <c r="V69" s="971">
        <v>24936</v>
      </c>
      <c r="W69" s="971"/>
      <c r="X69" s="971"/>
      <c r="Y69" s="971"/>
      <c r="Z69" s="971"/>
      <c r="AA69" s="971">
        <v>207</v>
      </c>
      <c r="AB69" s="971"/>
      <c r="AC69" s="971"/>
      <c r="AD69" s="971"/>
      <c r="AE69" s="971"/>
      <c r="AF69" s="971">
        <v>12609</v>
      </c>
      <c r="AG69" s="971"/>
      <c r="AH69" s="971"/>
      <c r="AI69" s="971"/>
      <c r="AJ69" s="971"/>
      <c r="AK69" s="971" t="s">
        <v>582</v>
      </c>
      <c r="AL69" s="971"/>
      <c r="AM69" s="971"/>
      <c r="AN69" s="971"/>
      <c r="AO69" s="971"/>
      <c r="AP69" s="971">
        <v>18372</v>
      </c>
      <c r="AQ69" s="971"/>
      <c r="AR69" s="971"/>
      <c r="AS69" s="971"/>
      <c r="AT69" s="971"/>
      <c r="AU69" s="971">
        <v>5476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579</v>
      </c>
      <c r="C70" s="975"/>
      <c r="D70" s="975"/>
      <c r="E70" s="975"/>
      <c r="F70" s="975"/>
      <c r="G70" s="975"/>
      <c r="H70" s="975"/>
      <c r="I70" s="975"/>
      <c r="J70" s="975"/>
      <c r="K70" s="975"/>
      <c r="L70" s="975"/>
      <c r="M70" s="975"/>
      <c r="N70" s="975"/>
      <c r="O70" s="975"/>
      <c r="P70" s="976"/>
      <c r="Q70" s="977">
        <v>80</v>
      </c>
      <c r="R70" s="971"/>
      <c r="S70" s="971"/>
      <c r="T70" s="971"/>
      <c r="U70" s="971"/>
      <c r="V70" s="971">
        <v>57</v>
      </c>
      <c r="W70" s="971"/>
      <c r="X70" s="971"/>
      <c r="Y70" s="971"/>
      <c r="Z70" s="971"/>
      <c r="AA70" s="971">
        <v>23</v>
      </c>
      <c r="AB70" s="971"/>
      <c r="AC70" s="971"/>
      <c r="AD70" s="971"/>
      <c r="AE70" s="971"/>
      <c r="AF70" s="971">
        <v>23</v>
      </c>
      <c r="AG70" s="971"/>
      <c r="AH70" s="971"/>
      <c r="AI70" s="971"/>
      <c r="AJ70" s="971"/>
      <c r="AK70" s="971" t="s">
        <v>570</v>
      </c>
      <c r="AL70" s="971"/>
      <c r="AM70" s="971"/>
      <c r="AN70" s="971"/>
      <c r="AO70" s="971"/>
      <c r="AP70" s="971" t="s">
        <v>584</v>
      </c>
      <c r="AQ70" s="971"/>
      <c r="AR70" s="971"/>
      <c r="AS70" s="971"/>
      <c r="AT70" s="971"/>
      <c r="AU70" s="971" t="s">
        <v>570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580</v>
      </c>
      <c r="C71" s="975"/>
      <c r="D71" s="975"/>
      <c r="E71" s="975"/>
      <c r="F71" s="975"/>
      <c r="G71" s="975"/>
      <c r="H71" s="975"/>
      <c r="I71" s="975"/>
      <c r="J71" s="975"/>
      <c r="K71" s="975"/>
      <c r="L71" s="975"/>
      <c r="M71" s="975"/>
      <c r="N71" s="975"/>
      <c r="O71" s="975"/>
      <c r="P71" s="976"/>
      <c r="Q71" s="977">
        <v>152422</v>
      </c>
      <c r="R71" s="971"/>
      <c r="S71" s="971"/>
      <c r="T71" s="971"/>
      <c r="U71" s="971"/>
      <c r="V71" s="971">
        <v>149637</v>
      </c>
      <c r="W71" s="971"/>
      <c r="X71" s="971"/>
      <c r="Y71" s="971"/>
      <c r="Z71" s="971"/>
      <c r="AA71" s="971">
        <v>2785</v>
      </c>
      <c r="AB71" s="971"/>
      <c r="AC71" s="971"/>
      <c r="AD71" s="971"/>
      <c r="AE71" s="971"/>
      <c r="AF71" s="971">
        <v>2785</v>
      </c>
      <c r="AG71" s="971"/>
      <c r="AH71" s="971"/>
      <c r="AI71" s="971"/>
      <c r="AJ71" s="971"/>
      <c r="AK71" s="971" t="s">
        <v>583</v>
      </c>
      <c r="AL71" s="971"/>
      <c r="AM71" s="971"/>
      <c r="AN71" s="971"/>
      <c r="AO71" s="971"/>
      <c r="AP71" s="971" t="s">
        <v>570</v>
      </c>
      <c r="AQ71" s="971"/>
      <c r="AR71" s="971"/>
      <c r="AS71" s="971"/>
      <c r="AT71" s="971"/>
      <c r="AU71" s="971" t="s">
        <v>570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581</v>
      </c>
      <c r="C72" s="975"/>
      <c r="D72" s="975"/>
      <c r="E72" s="975"/>
      <c r="F72" s="975"/>
      <c r="G72" s="975"/>
      <c r="H72" s="975"/>
      <c r="I72" s="975"/>
      <c r="J72" s="975"/>
      <c r="K72" s="975"/>
      <c r="L72" s="975"/>
      <c r="M72" s="975"/>
      <c r="N72" s="975"/>
      <c r="O72" s="975"/>
      <c r="P72" s="976"/>
      <c r="Q72" s="977">
        <v>99347</v>
      </c>
      <c r="R72" s="971"/>
      <c r="S72" s="971"/>
      <c r="T72" s="971"/>
      <c r="U72" s="971"/>
      <c r="V72" s="971">
        <v>99250</v>
      </c>
      <c r="W72" s="971"/>
      <c r="X72" s="971"/>
      <c r="Y72" s="971"/>
      <c r="Z72" s="971"/>
      <c r="AA72" s="971">
        <v>97</v>
      </c>
      <c r="AB72" s="971"/>
      <c r="AC72" s="971"/>
      <c r="AD72" s="971"/>
      <c r="AE72" s="971"/>
      <c r="AF72" s="971">
        <v>97</v>
      </c>
      <c r="AG72" s="971"/>
      <c r="AH72" s="971"/>
      <c r="AI72" s="971"/>
      <c r="AJ72" s="971"/>
      <c r="AK72" s="971" t="s">
        <v>570</v>
      </c>
      <c r="AL72" s="971"/>
      <c r="AM72" s="971"/>
      <c r="AN72" s="971"/>
      <c r="AO72" s="971"/>
      <c r="AP72" s="971" t="s">
        <v>585</v>
      </c>
      <c r="AQ72" s="971"/>
      <c r="AR72" s="971"/>
      <c r="AS72" s="971"/>
      <c r="AT72" s="971"/>
      <c r="AU72" s="971" t="s">
        <v>570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15523</v>
      </c>
      <c r="AG88" s="959"/>
      <c r="AH88" s="959"/>
      <c r="AI88" s="959"/>
      <c r="AJ88" s="959"/>
      <c r="AK88" s="963"/>
      <c r="AL88" s="963"/>
      <c r="AM88" s="963"/>
      <c r="AN88" s="963"/>
      <c r="AO88" s="963"/>
      <c r="AP88" s="959">
        <v>18372</v>
      </c>
      <c r="AQ88" s="959"/>
      <c r="AR88" s="959"/>
      <c r="AS88" s="959"/>
      <c r="AT88" s="959"/>
      <c r="AU88" s="959">
        <v>5476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410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265</v>
      </c>
      <c r="CS102" s="953"/>
      <c r="CT102" s="953"/>
      <c r="CU102" s="953"/>
      <c r="CV102" s="954"/>
      <c r="CW102" s="952">
        <v>201</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418</v>
      </c>
      <c r="AB109" s="896"/>
      <c r="AC109" s="896"/>
      <c r="AD109" s="896"/>
      <c r="AE109" s="897"/>
      <c r="AF109" s="898" t="s">
        <v>419</v>
      </c>
      <c r="AG109" s="896"/>
      <c r="AH109" s="896"/>
      <c r="AI109" s="896"/>
      <c r="AJ109" s="897"/>
      <c r="AK109" s="898" t="s">
        <v>294</v>
      </c>
      <c r="AL109" s="896"/>
      <c r="AM109" s="896"/>
      <c r="AN109" s="896"/>
      <c r="AO109" s="897"/>
      <c r="AP109" s="898" t="s">
        <v>420</v>
      </c>
      <c r="AQ109" s="896"/>
      <c r="AR109" s="896"/>
      <c r="AS109" s="896"/>
      <c r="AT109" s="929"/>
      <c r="AU109" s="895" t="s">
        <v>417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418</v>
      </c>
      <c r="BR109" s="896"/>
      <c r="BS109" s="896"/>
      <c r="BT109" s="896"/>
      <c r="BU109" s="897"/>
      <c r="BV109" s="898" t="s">
        <v>419</v>
      </c>
      <c r="BW109" s="896"/>
      <c r="BX109" s="896"/>
      <c r="BY109" s="896"/>
      <c r="BZ109" s="897"/>
      <c r="CA109" s="898" t="s">
        <v>294</v>
      </c>
      <c r="CB109" s="896"/>
      <c r="CC109" s="896"/>
      <c r="CD109" s="896"/>
      <c r="CE109" s="897"/>
      <c r="CF109" s="936" t="s">
        <v>420</v>
      </c>
      <c r="CG109" s="936"/>
      <c r="CH109" s="936"/>
      <c r="CI109" s="936"/>
      <c r="CJ109" s="936"/>
      <c r="CK109" s="898" t="s">
        <v>421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418</v>
      </c>
      <c r="DH109" s="896"/>
      <c r="DI109" s="896"/>
      <c r="DJ109" s="896"/>
      <c r="DK109" s="897"/>
      <c r="DL109" s="898" t="s">
        <v>419</v>
      </c>
      <c r="DM109" s="896"/>
      <c r="DN109" s="896"/>
      <c r="DO109" s="896"/>
      <c r="DP109" s="897"/>
      <c r="DQ109" s="898" t="s">
        <v>294</v>
      </c>
      <c r="DR109" s="896"/>
      <c r="DS109" s="896"/>
      <c r="DT109" s="896"/>
      <c r="DU109" s="897"/>
      <c r="DV109" s="898" t="s">
        <v>420</v>
      </c>
      <c r="DW109" s="896"/>
      <c r="DX109" s="896"/>
      <c r="DY109" s="896"/>
      <c r="DZ109" s="929"/>
    </row>
    <row r="110" spans="1:131" s="230" customFormat="1" ht="26.25" customHeight="1" x14ac:dyDescent="0.15">
      <c r="A110" s="807" t="s">
        <v>422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16271518</v>
      </c>
      <c r="AB110" s="889"/>
      <c r="AC110" s="889"/>
      <c r="AD110" s="889"/>
      <c r="AE110" s="890"/>
      <c r="AF110" s="891">
        <v>16383069</v>
      </c>
      <c r="AG110" s="889"/>
      <c r="AH110" s="889"/>
      <c r="AI110" s="889"/>
      <c r="AJ110" s="890"/>
      <c r="AK110" s="891">
        <v>16386236</v>
      </c>
      <c r="AL110" s="889"/>
      <c r="AM110" s="889"/>
      <c r="AN110" s="889"/>
      <c r="AO110" s="890"/>
      <c r="AP110" s="892">
        <v>23.7</v>
      </c>
      <c r="AQ110" s="893"/>
      <c r="AR110" s="893"/>
      <c r="AS110" s="893"/>
      <c r="AT110" s="894"/>
      <c r="AU110" s="930" t="s">
        <v>69</v>
      </c>
      <c r="AV110" s="931"/>
      <c r="AW110" s="931"/>
      <c r="AX110" s="931"/>
      <c r="AY110" s="931"/>
      <c r="AZ110" s="860" t="s">
        <v>423</v>
      </c>
      <c r="BA110" s="808"/>
      <c r="BB110" s="808"/>
      <c r="BC110" s="808"/>
      <c r="BD110" s="808"/>
      <c r="BE110" s="808"/>
      <c r="BF110" s="808"/>
      <c r="BG110" s="808"/>
      <c r="BH110" s="808"/>
      <c r="BI110" s="808"/>
      <c r="BJ110" s="808"/>
      <c r="BK110" s="808"/>
      <c r="BL110" s="808"/>
      <c r="BM110" s="808"/>
      <c r="BN110" s="808"/>
      <c r="BO110" s="808"/>
      <c r="BP110" s="809"/>
      <c r="BQ110" s="861">
        <v>210890168</v>
      </c>
      <c r="BR110" s="842"/>
      <c r="BS110" s="842"/>
      <c r="BT110" s="842"/>
      <c r="BU110" s="842"/>
      <c r="BV110" s="842">
        <v>210253765</v>
      </c>
      <c r="BW110" s="842"/>
      <c r="BX110" s="842"/>
      <c r="BY110" s="842"/>
      <c r="BZ110" s="842"/>
      <c r="CA110" s="842">
        <v>205954021</v>
      </c>
      <c r="CB110" s="842"/>
      <c r="CC110" s="842"/>
      <c r="CD110" s="842"/>
      <c r="CE110" s="842"/>
      <c r="CF110" s="866">
        <v>298.3</v>
      </c>
      <c r="CG110" s="867"/>
      <c r="CH110" s="867"/>
      <c r="CI110" s="867"/>
      <c r="CJ110" s="867"/>
      <c r="CK110" s="926" t="s">
        <v>424</v>
      </c>
      <c r="CL110" s="819"/>
      <c r="CM110" s="860" t="s">
        <v>425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427</v>
      </c>
      <c r="BA111" s="752"/>
      <c r="BB111" s="752"/>
      <c r="BC111" s="752"/>
      <c r="BD111" s="752"/>
      <c r="BE111" s="752"/>
      <c r="BF111" s="752"/>
      <c r="BG111" s="752"/>
      <c r="BH111" s="752"/>
      <c r="BI111" s="752"/>
      <c r="BJ111" s="752"/>
      <c r="BK111" s="752"/>
      <c r="BL111" s="752"/>
      <c r="BM111" s="752"/>
      <c r="BN111" s="752"/>
      <c r="BO111" s="752"/>
      <c r="BP111" s="753"/>
      <c r="BQ111" s="816">
        <v>2460247</v>
      </c>
      <c r="BR111" s="817"/>
      <c r="BS111" s="817"/>
      <c r="BT111" s="817"/>
      <c r="BU111" s="817"/>
      <c r="BV111" s="817">
        <v>2255270</v>
      </c>
      <c r="BW111" s="817"/>
      <c r="BX111" s="817"/>
      <c r="BY111" s="817"/>
      <c r="BZ111" s="817"/>
      <c r="CA111" s="817">
        <v>2053553</v>
      </c>
      <c r="CB111" s="817"/>
      <c r="CC111" s="817"/>
      <c r="CD111" s="817"/>
      <c r="CE111" s="817"/>
      <c r="CF111" s="875">
        <v>3</v>
      </c>
      <c r="CG111" s="876"/>
      <c r="CH111" s="876"/>
      <c r="CI111" s="876"/>
      <c r="CJ111" s="876"/>
      <c r="CK111" s="927"/>
      <c r="CL111" s="821"/>
      <c r="CM111" s="815" t="s">
        <v>428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429</v>
      </c>
      <c r="B112" s="913"/>
      <c r="C112" s="752" t="s">
        <v>430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83333</v>
      </c>
      <c r="AB112" s="780"/>
      <c r="AC112" s="780"/>
      <c r="AD112" s="780"/>
      <c r="AE112" s="781"/>
      <c r="AF112" s="782">
        <v>116667</v>
      </c>
      <c r="AG112" s="780"/>
      <c r="AH112" s="780"/>
      <c r="AI112" s="780"/>
      <c r="AJ112" s="781"/>
      <c r="AK112" s="782">
        <v>150000</v>
      </c>
      <c r="AL112" s="780"/>
      <c r="AM112" s="780"/>
      <c r="AN112" s="780"/>
      <c r="AO112" s="781"/>
      <c r="AP112" s="824">
        <v>0.2</v>
      </c>
      <c r="AQ112" s="825"/>
      <c r="AR112" s="825"/>
      <c r="AS112" s="825"/>
      <c r="AT112" s="826"/>
      <c r="AU112" s="932"/>
      <c r="AV112" s="933"/>
      <c r="AW112" s="933"/>
      <c r="AX112" s="933"/>
      <c r="AY112" s="933"/>
      <c r="AZ112" s="815" t="s">
        <v>431</v>
      </c>
      <c r="BA112" s="752"/>
      <c r="BB112" s="752"/>
      <c r="BC112" s="752"/>
      <c r="BD112" s="752"/>
      <c r="BE112" s="752"/>
      <c r="BF112" s="752"/>
      <c r="BG112" s="752"/>
      <c r="BH112" s="752"/>
      <c r="BI112" s="752"/>
      <c r="BJ112" s="752"/>
      <c r="BK112" s="752"/>
      <c r="BL112" s="752"/>
      <c r="BM112" s="752"/>
      <c r="BN112" s="752"/>
      <c r="BO112" s="752"/>
      <c r="BP112" s="753"/>
      <c r="BQ112" s="816">
        <v>53365195</v>
      </c>
      <c r="BR112" s="817"/>
      <c r="BS112" s="817"/>
      <c r="BT112" s="817"/>
      <c r="BU112" s="817"/>
      <c r="BV112" s="817">
        <v>53135192</v>
      </c>
      <c r="BW112" s="817"/>
      <c r="BX112" s="817"/>
      <c r="BY112" s="817"/>
      <c r="BZ112" s="817"/>
      <c r="CA112" s="817">
        <v>51109388</v>
      </c>
      <c r="CB112" s="817"/>
      <c r="CC112" s="817"/>
      <c r="CD112" s="817"/>
      <c r="CE112" s="817"/>
      <c r="CF112" s="875">
        <v>74</v>
      </c>
      <c r="CG112" s="876"/>
      <c r="CH112" s="876"/>
      <c r="CI112" s="876"/>
      <c r="CJ112" s="876"/>
      <c r="CK112" s="927"/>
      <c r="CL112" s="821"/>
      <c r="CM112" s="815" t="s">
        <v>432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3686085</v>
      </c>
      <c r="AB113" s="919"/>
      <c r="AC113" s="919"/>
      <c r="AD113" s="919"/>
      <c r="AE113" s="920"/>
      <c r="AF113" s="921">
        <v>3767810</v>
      </c>
      <c r="AG113" s="919"/>
      <c r="AH113" s="919"/>
      <c r="AI113" s="919"/>
      <c r="AJ113" s="920"/>
      <c r="AK113" s="921">
        <v>3702713</v>
      </c>
      <c r="AL113" s="919"/>
      <c r="AM113" s="919"/>
      <c r="AN113" s="919"/>
      <c r="AO113" s="920"/>
      <c r="AP113" s="922">
        <v>5.4</v>
      </c>
      <c r="AQ113" s="923"/>
      <c r="AR113" s="923"/>
      <c r="AS113" s="923"/>
      <c r="AT113" s="924"/>
      <c r="AU113" s="932"/>
      <c r="AV113" s="933"/>
      <c r="AW113" s="933"/>
      <c r="AX113" s="933"/>
      <c r="AY113" s="933"/>
      <c r="AZ113" s="815" t="s">
        <v>434</v>
      </c>
      <c r="BA113" s="752"/>
      <c r="BB113" s="752"/>
      <c r="BC113" s="752"/>
      <c r="BD113" s="752"/>
      <c r="BE113" s="752"/>
      <c r="BF113" s="752"/>
      <c r="BG113" s="752"/>
      <c r="BH113" s="752"/>
      <c r="BI113" s="752"/>
      <c r="BJ113" s="752"/>
      <c r="BK113" s="752"/>
      <c r="BL113" s="752"/>
      <c r="BM113" s="752"/>
      <c r="BN113" s="752"/>
      <c r="BO113" s="752"/>
      <c r="BP113" s="753"/>
      <c r="BQ113" s="816">
        <v>6207383</v>
      </c>
      <c r="BR113" s="817"/>
      <c r="BS113" s="817"/>
      <c r="BT113" s="817"/>
      <c r="BU113" s="817"/>
      <c r="BV113" s="817">
        <v>5889243</v>
      </c>
      <c r="BW113" s="817"/>
      <c r="BX113" s="817"/>
      <c r="BY113" s="817"/>
      <c r="BZ113" s="817"/>
      <c r="CA113" s="817">
        <v>5476224</v>
      </c>
      <c r="CB113" s="817"/>
      <c r="CC113" s="817"/>
      <c r="CD113" s="817"/>
      <c r="CE113" s="817"/>
      <c r="CF113" s="875">
        <v>7.9</v>
      </c>
      <c r="CG113" s="876"/>
      <c r="CH113" s="876"/>
      <c r="CI113" s="876"/>
      <c r="CJ113" s="876"/>
      <c r="CK113" s="927"/>
      <c r="CL113" s="821"/>
      <c r="CM113" s="815" t="s">
        <v>435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918334</v>
      </c>
      <c r="AB114" s="780"/>
      <c r="AC114" s="780"/>
      <c r="AD114" s="780"/>
      <c r="AE114" s="781"/>
      <c r="AF114" s="782">
        <v>859248</v>
      </c>
      <c r="AG114" s="780"/>
      <c r="AH114" s="780"/>
      <c r="AI114" s="780"/>
      <c r="AJ114" s="781"/>
      <c r="AK114" s="782">
        <v>801807</v>
      </c>
      <c r="AL114" s="780"/>
      <c r="AM114" s="780"/>
      <c r="AN114" s="780"/>
      <c r="AO114" s="781"/>
      <c r="AP114" s="824">
        <v>1.2</v>
      </c>
      <c r="AQ114" s="825"/>
      <c r="AR114" s="825"/>
      <c r="AS114" s="825"/>
      <c r="AT114" s="826"/>
      <c r="AU114" s="932"/>
      <c r="AV114" s="933"/>
      <c r="AW114" s="933"/>
      <c r="AX114" s="933"/>
      <c r="AY114" s="933"/>
      <c r="AZ114" s="815" t="s">
        <v>437</v>
      </c>
      <c r="BA114" s="752"/>
      <c r="BB114" s="752"/>
      <c r="BC114" s="752"/>
      <c r="BD114" s="752"/>
      <c r="BE114" s="752"/>
      <c r="BF114" s="752"/>
      <c r="BG114" s="752"/>
      <c r="BH114" s="752"/>
      <c r="BI114" s="752"/>
      <c r="BJ114" s="752"/>
      <c r="BK114" s="752"/>
      <c r="BL114" s="752"/>
      <c r="BM114" s="752"/>
      <c r="BN114" s="752"/>
      <c r="BO114" s="752"/>
      <c r="BP114" s="753"/>
      <c r="BQ114" s="816">
        <v>17504589</v>
      </c>
      <c r="BR114" s="817"/>
      <c r="BS114" s="817"/>
      <c r="BT114" s="817"/>
      <c r="BU114" s="817"/>
      <c r="BV114" s="817">
        <v>17174122</v>
      </c>
      <c r="BW114" s="817"/>
      <c r="BX114" s="817"/>
      <c r="BY114" s="817"/>
      <c r="BZ114" s="817"/>
      <c r="CA114" s="817">
        <v>17624761</v>
      </c>
      <c r="CB114" s="817"/>
      <c r="CC114" s="817"/>
      <c r="CD114" s="817"/>
      <c r="CE114" s="817"/>
      <c r="CF114" s="875">
        <v>25.5</v>
      </c>
      <c r="CG114" s="876"/>
      <c r="CH114" s="876"/>
      <c r="CI114" s="876"/>
      <c r="CJ114" s="876"/>
      <c r="CK114" s="927"/>
      <c r="CL114" s="821"/>
      <c r="CM114" s="815" t="s">
        <v>438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220197</v>
      </c>
      <c r="AB115" s="919"/>
      <c r="AC115" s="919"/>
      <c r="AD115" s="919"/>
      <c r="AE115" s="920"/>
      <c r="AF115" s="921">
        <v>214646</v>
      </c>
      <c r="AG115" s="919"/>
      <c r="AH115" s="919"/>
      <c r="AI115" s="919"/>
      <c r="AJ115" s="920"/>
      <c r="AK115" s="921">
        <v>210556</v>
      </c>
      <c r="AL115" s="919"/>
      <c r="AM115" s="919"/>
      <c r="AN115" s="919"/>
      <c r="AO115" s="920"/>
      <c r="AP115" s="922">
        <v>0.3</v>
      </c>
      <c r="AQ115" s="923"/>
      <c r="AR115" s="923"/>
      <c r="AS115" s="923"/>
      <c r="AT115" s="924"/>
      <c r="AU115" s="932"/>
      <c r="AV115" s="933"/>
      <c r="AW115" s="933"/>
      <c r="AX115" s="933"/>
      <c r="AY115" s="933"/>
      <c r="AZ115" s="815" t="s">
        <v>440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441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13</v>
      </c>
      <c r="AB116" s="780"/>
      <c r="AC116" s="780"/>
      <c r="AD116" s="780"/>
      <c r="AE116" s="781"/>
      <c r="AF116" s="782" t="s">
        <v>122</v>
      </c>
      <c r="AG116" s="780"/>
      <c r="AH116" s="780"/>
      <c r="AI116" s="780"/>
      <c r="AJ116" s="781"/>
      <c r="AK116" s="782">
        <v>11</v>
      </c>
      <c r="AL116" s="780"/>
      <c r="AM116" s="780"/>
      <c r="AN116" s="780"/>
      <c r="AO116" s="781"/>
      <c r="AP116" s="824">
        <v>0</v>
      </c>
      <c r="AQ116" s="825"/>
      <c r="AR116" s="825"/>
      <c r="AS116" s="825"/>
      <c r="AT116" s="826"/>
      <c r="AU116" s="932"/>
      <c r="AV116" s="933"/>
      <c r="AW116" s="933"/>
      <c r="AX116" s="933"/>
      <c r="AY116" s="933"/>
      <c r="AZ116" s="909" t="s">
        <v>443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2171359</v>
      </c>
      <c r="DH116" s="780"/>
      <c r="DI116" s="780"/>
      <c r="DJ116" s="780"/>
      <c r="DK116" s="781"/>
      <c r="DL116" s="782">
        <v>2007652</v>
      </c>
      <c r="DM116" s="780"/>
      <c r="DN116" s="780"/>
      <c r="DO116" s="780"/>
      <c r="DP116" s="781"/>
      <c r="DQ116" s="782">
        <v>1847205</v>
      </c>
      <c r="DR116" s="780"/>
      <c r="DS116" s="780"/>
      <c r="DT116" s="780"/>
      <c r="DU116" s="781"/>
      <c r="DV116" s="824">
        <v>2.7</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445</v>
      </c>
      <c r="Z117" s="897"/>
      <c r="AA117" s="902">
        <v>21179480</v>
      </c>
      <c r="AB117" s="903"/>
      <c r="AC117" s="903"/>
      <c r="AD117" s="903"/>
      <c r="AE117" s="904"/>
      <c r="AF117" s="905">
        <v>21341440</v>
      </c>
      <c r="AG117" s="903"/>
      <c r="AH117" s="903"/>
      <c r="AI117" s="903"/>
      <c r="AJ117" s="904"/>
      <c r="AK117" s="905">
        <v>21251323</v>
      </c>
      <c r="AL117" s="903"/>
      <c r="AM117" s="903"/>
      <c r="AN117" s="903"/>
      <c r="AO117" s="904"/>
      <c r="AP117" s="906"/>
      <c r="AQ117" s="907"/>
      <c r="AR117" s="907"/>
      <c r="AS117" s="907"/>
      <c r="AT117" s="908"/>
      <c r="AU117" s="932"/>
      <c r="AV117" s="933"/>
      <c r="AW117" s="933"/>
      <c r="AX117" s="933"/>
      <c r="AY117" s="933"/>
      <c r="AZ117" s="863" t="s">
        <v>446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421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418</v>
      </c>
      <c r="AB118" s="896"/>
      <c r="AC118" s="896"/>
      <c r="AD118" s="896"/>
      <c r="AE118" s="897"/>
      <c r="AF118" s="898" t="s">
        <v>419</v>
      </c>
      <c r="AG118" s="896"/>
      <c r="AH118" s="896"/>
      <c r="AI118" s="896"/>
      <c r="AJ118" s="897"/>
      <c r="AK118" s="898" t="s">
        <v>294</v>
      </c>
      <c r="AL118" s="896"/>
      <c r="AM118" s="896"/>
      <c r="AN118" s="896"/>
      <c r="AO118" s="897"/>
      <c r="AP118" s="899" t="s">
        <v>420</v>
      </c>
      <c r="AQ118" s="900"/>
      <c r="AR118" s="900"/>
      <c r="AS118" s="900"/>
      <c r="AT118" s="901"/>
      <c r="AU118" s="932"/>
      <c r="AV118" s="933"/>
      <c r="AW118" s="933"/>
      <c r="AX118" s="933"/>
      <c r="AY118" s="933"/>
      <c r="AZ118" s="838" t="s">
        <v>448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424</v>
      </c>
      <c r="B119" s="819"/>
      <c r="C119" s="860" t="s">
        <v>425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450</v>
      </c>
      <c r="BP119" s="878"/>
      <c r="BQ119" s="879">
        <v>290427582</v>
      </c>
      <c r="BR119" s="845"/>
      <c r="BS119" s="845"/>
      <c r="BT119" s="845"/>
      <c r="BU119" s="845"/>
      <c r="BV119" s="845">
        <v>288707592</v>
      </c>
      <c r="BW119" s="845"/>
      <c r="BX119" s="845"/>
      <c r="BY119" s="845"/>
      <c r="BZ119" s="845"/>
      <c r="CA119" s="845">
        <v>282217947</v>
      </c>
      <c r="CB119" s="845"/>
      <c r="CC119" s="845"/>
      <c r="CD119" s="845"/>
      <c r="CE119" s="845"/>
      <c r="CF119" s="748"/>
      <c r="CG119" s="749"/>
      <c r="CH119" s="749"/>
      <c r="CI119" s="749"/>
      <c r="CJ119" s="834"/>
      <c r="CK119" s="928"/>
      <c r="CL119" s="823"/>
      <c r="CM119" s="838" t="s">
        <v>451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288888</v>
      </c>
      <c r="DH119" s="764"/>
      <c r="DI119" s="764"/>
      <c r="DJ119" s="764"/>
      <c r="DK119" s="765"/>
      <c r="DL119" s="766">
        <v>247618</v>
      </c>
      <c r="DM119" s="764"/>
      <c r="DN119" s="764"/>
      <c r="DO119" s="764"/>
      <c r="DP119" s="765"/>
      <c r="DQ119" s="766">
        <v>206348</v>
      </c>
      <c r="DR119" s="764"/>
      <c r="DS119" s="764"/>
      <c r="DT119" s="764"/>
      <c r="DU119" s="765"/>
      <c r="DV119" s="848">
        <v>0.3</v>
      </c>
      <c r="DW119" s="849"/>
      <c r="DX119" s="849"/>
      <c r="DY119" s="849"/>
      <c r="DZ119" s="850"/>
    </row>
    <row r="120" spans="1:130" s="230" customFormat="1" ht="26.25" customHeight="1" x14ac:dyDescent="0.15">
      <c r="A120" s="820"/>
      <c r="B120" s="821"/>
      <c r="C120" s="815" t="s">
        <v>428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452</v>
      </c>
      <c r="AV120" s="881"/>
      <c r="AW120" s="881"/>
      <c r="AX120" s="881"/>
      <c r="AY120" s="882"/>
      <c r="AZ120" s="860" t="s">
        <v>453</v>
      </c>
      <c r="BA120" s="808"/>
      <c r="BB120" s="808"/>
      <c r="BC120" s="808"/>
      <c r="BD120" s="808"/>
      <c r="BE120" s="808"/>
      <c r="BF120" s="808"/>
      <c r="BG120" s="808"/>
      <c r="BH120" s="808"/>
      <c r="BI120" s="808"/>
      <c r="BJ120" s="808"/>
      <c r="BK120" s="808"/>
      <c r="BL120" s="808"/>
      <c r="BM120" s="808"/>
      <c r="BN120" s="808"/>
      <c r="BO120" s="808"/>
      <c r="BP120" s="809"/>
      <c r="BQ120" s="861">
        <v>6461768</v>
      </c>
      <c r="BR120" s="842"/>
      <c r="BS120" s="842"/>
      <c r="BT120" s="842"/>
      <c r="BU120" s="842"/>
      <c r="BV120" s="842">
        <v>17342737</v>
      </c>
      <c r="BW120" s="842"/>
      <c r="BX120" s="842"/>
      <c r="BY120" s="842"/>
      <c r="BZ120" s="842"/>
      <c r="CA120" s="842">
        <v>18601607</v>
      </c>
      <c r="CB120" s="842"/>
      <c r="CC120" s="842"/>
      <c r="CD120" s="842"/>
      <c r="CE120" s="842"/>
      <c r="CF120" s="866">
        <v>26.9</v>
      </c>
      <c r="CG120" s="867"/>
      <c r="CH120" s="867"/>
      <c r="CI120" s="867"/>
      <c r="CJ120" s="867"/>
      <c r="CK120" s="868" t="s">
        <v>454</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50809659</v>
      </c>
      <c r="DH120" s="842"/>
      <c r="DI120" s="842"/>
      <c r="DJ120" s="842"/>
      <c r="DK120" s="842"/>
      <c r="DL120" s="842">
        <v>50836628</v>
      </c>
      <c r="DM120" s="842"/>
      <c r="DN120" s="842"/>
      <c r="DO120" s="842"/>
      <c r="DP120" s="842"/>
      <c r="DQ120" s="842">
        <v>49081200</v>
      </c>
      <c r="DR120" s="842"/>
      <c r="DS120" s="842"/>
      <c r="DT120" s="842"/>
      <c r="DU120" s="842"/>
      <c r="DV120" s="843">
        <v>71.099999999999994</v>
      </c>
      <c r="DW120" s="843"/>
      <c r="DX120" s="843"/>
      <c r="DY120" s="843"/>
      <c r="DZ120" s="844"/>
    </row>
    <row r="121" spans="1:130" s="230" customFormat="1" ht="26.25" customHeight="1" x14ac:dyDescent="0.15">
      <c r="A121" s="820"/>
      <c r="B121" s="821"/>
      <c r="C121" s="863" t="s">
        <v>455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456</v>
      </c>
      <c r="BA121" s="752"/>
      <c r="BB121" s="752"/>
      <c r="BC121" s="752"/>
      <c r="BD121" s="752"/>
      <c r="BE121" s="752"/>
      <c r="BF121" s="752"/>
      <c r="BG121" s="752"/>
      <c r="BH121" s="752"/>
      <c r="BI121" s="752"/>
      <c r="BJ121" s="752"/>
      <c r="BK121" s="752"/>
      <c r="BL121" s="752"/>
      <c r="BM121" s="752"/>
      <c r="BN121" s="752"/>
      <c r="BO121" s="752"/>
      <c r="BP121" s="753"/>
      <c r="BQ121" s="816">
        <v>6852649</v>
      </c>
      <c r="BR121" s="817"/>
      <c r="BS121" s="817"/>
      <c r="BT121" s="817"/>
      <c r="BU121" s="817"/>
      <c r="BV121" s="817">
        <v>7008300</v>
      </c>
      <c r="BW121" s="817"/>
      <c r="BX121" s="817"/>
      <c r="BY121" s="817"/>
      <c r="BZ121" s="817"/>
      <c r="CA121" s="817">
        <v>7016374</v>
      </c>
      <c r="CB121" s="817"/>
      <c r="CC121" s="817"/>
      <c r="CD121" s="817"/>
      <c r="CE121" s="817"/>
      <c r="CF121" s="875">
        <v>10.199999999999999</v>
      </c>
      <c r="CG121" s="876"/>
      <c r="CH121" s="876"/>
      <c r="CI121" s="876"/>
      <c r="CJ121" s="876"/>
      <c r="CK121" s="869"/>
      <c r="CL121" s="855"/>
      <c r="CM121" s="855"/>
      <c r="CN121" s="855"/>
      <c r="CO121" s="856"/>
      <c r="CP121" s="835" t="s">
        <v>402</v>
      </c>
      <c r="CQ121" s="836"/>
      <c r="CR121" s="836"/>
      <c r="CS121" s="836"/>
      <c r="CT121" s="836"/>
      <c r="CU121" s="836"/>
      <c r="CV121" s="836"/>
      <c r="CW121" s="836"/>
      <c r="CX121" s="836"/>
      <c r="CY121" s="836"/>
      <c r="CZ121" s="836"/>
      <c r="DA121" s="836"/>
      <c r="DB121" s="836"/>
      <c r="DC121" s="836"/>
      <c r="DD121" s="836"/>
      <c r="DE121" s="836"/>
      <c r="DF121" s="837"/>
      <c r="DG121" s="816">
        <v>1555347</v>
      </c>
      <c r="DH121" s="817"/>
      <c r="DI121" s="817"/>
      <c r="DJ121" s="817"/>
      <c r="DK121" s="817"/>
      <c r="DL121" s="817">
        <v>1353951</v>
      </c>
      <c r="DM121" s="817"/>
      <c r="DN121" s="817"/>
      <c r="DO121" s="817"/>
      <c r="DP121" s="817"/>
      <c r="DQ121" s="817">
        <v>1163197</v>
      </c>
      <c r="DR121" s="817"/>
      <c r="DS121" s="817"/>
      <c r="DT121" s="817"/>
      <c r="DU121" s="817"/>
      <c r="DV121" s="794">
        <v>1.7</v>
      </c>
      <c r="DW121" s="794"/>
      <c r="DX121" s="794"/>
      <c r="DY121" s="794"/>
      <c r="DZ121" s="795"/>
    </row>
    <row r="122" spans="1:130" s="230" customFormat="1" ht="26.25" customHeight="1" x14ac:dyDescent="0.15">
      <c r="A122" s="820"/>
      <c r="B122" s="821"/>
      <c r="C122" s="815" t="s">
        <v>438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457</v>
      </c>
      <c r="BA122" s="839"/>
      <c r="BB122" s="839"/>
      <c r="BC122" s="839"/>
      <c r="BD122" s="839"/>
      <c r="BE122" s="839"/>
      <c r="BF122" s="839"/>
      <c r="BG122" s="839"/>
      <c r="BH122" s="839"/>
      <c r="BI122" s="839"/>
      <c r="BJ122" s="839"/>
      <c r="BK122" s="839"/>
      <c r="BL122" s="839"/>
      <c r="BM122" s="839"/>
      <c r="BN122" s="839"/>
      <c r="BO122" s="839"/>
      <c r="BP122" s="840"/>
      <c r="BQ122" s="879">
        <v>156303051</v>
      </c>
      <c r="BR122" s="845"/>
      <c r="BS122" s="845"/>
      <c r="BT122" s="845"/>
      <c r="BU122" s="845"/>
      <c r="BV122" s="845">
        <v>154727179</v>
      </c>
      <c r="BW122" s="845"/>
      <c r="BX122" s="845"/>
      <c r="BY122" s="845"/>
      <c r="BZ122" s="845"/>
      <c r="CA122" s="845">
        <v>150838867</v>
      </c>
      <c r="CB122" s="845"/>
      <c r="CC122" s="845"/>
      <c r="CD122" s="845"/>
      <c r="CE122" s="845"/>
      <c r="CF122" s="846">
        <v>218.5</v>
      </c>
      <c r="CG122" s="847"/>
      <c r="CH122" s="847"/>
      <c r="CI122" s="847"/>
      <c r="CJ122" s="847"/>
      <c r="CK122" s="869"/>
      <c r="CL122" s="855"/>
      <c r="CM122" s="855"/>
      <c r="CN122" s="855"/>
      <c r="CO122" s="856"/>
      <c r="CP122" s="835" t="s">
        <v>399</v>
      </c>
      <c r="CQ122" s="836"/>
      <c r="CR122" s="836"/>
      <c r="CS122" s="836"/>
      <c r="CT122" s="836"/>
      <c r="CU122" s="836"/>
      <c r="CV122" s="836"/>
      <c r="CW122" s="836"/>
      <c r="CX122" s="836"/>
      <c r="CY122" s="836"/>
      <c r="CZ122" s="836"/>
      <c r="DA122" s="836"/>
      <c r="DB122" s="836"/>
      <c r="DC122" s="836"/>
      <c r="DD122" s="836"/>
      <c r="DE122" s="836"/>
      <c r="DF122" s="837"/>
      <c r="DG122" s="816">
        <v>799421</v>
      </c>
      <c r="DH122" s="817"/>
      <c r="DI122" s="817"/>
      <c r="DJ122" s="817"/>
      <c r="DK122" s="817"/>
      <c r="DL122" s="817">
        <v>749288</v>
      </c>
      <c r="DM122" s="817"/>
      <c r="DN122" s="817"/>
      <c r="DO122" s="817"/>
      <c r="DP122" s="817"/>
      <c r="DQ122" s="817">
        <v>649613</v>
      </c>
      <c r="DR122" s="817"/>
      <c r="DS122" s="817"/>
      <c r="DT122" s="817"/>
      <c r="DU122" s="817"/>
      <c r="DV122" s="794">
        <v>0.9</v>
      </c>
      <c r="DW122" s="794"/>
      <c r="DX122" s="794"/>
      <c r="DY122" s="794"/>
      <c r="DZ122" s="795"/>
    </row>
    <row r="123" spans="1:130" s="230" customFormat="1" ht="26.25" customHeight="1" x14ac:dyDescent="0.15">
      <c r="A123" s="820"/>
      <c r="B123" s="821"/>
      <c r="C123" s="815" t="s">
        <v>444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178894</v>
      </c>
      <c r="AB123" s="780"/>
      <c r="AC123" s="780"/>
      <c r="AD123" s="780"/>
      <c r="AE123" s="781"/>
      <c r="AF123" s="782">
        <v>173348</v>
      </c>
      <c r="AG123" s="780"/>
      <c r="AH123" s="780"/>
      <c r="AI123" s="780"/>
      <c r="AJ123" s="781"/>
      <c r="AK123" s="782">
        <v>169261</v>
      </c>
      <c r="AL123" s="780"/>
      <c r="AM123" s="780"/>
      <c r="AN123" s="780"/>
      <c r="AO123" s="781"/>
      <c r="AP123" s="824">
        <v>0.2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458</v>
      </c>
      <c r="BP123" s="878"/>
      <c r="BQ123" s="832">
        <v>169617468</v>
      </c>
      <c r="BR123" s="833"/>
      <c r="BS123" s="833"/>
      <c r="BT123" s="833"/>
      <c r="BU123" s="833"/>
      <c r="BV123" s="833">
        <v>179078216</v>
      </c>
      <c r="BW123" s="833"/>
      <c r="BX123" s="833"/>
      <c r="BY123" s="833"/>
      <c r="BZ123" s="833"/>
      <c r="CA123" s="833">
        <v>176456848</v>
      </c>
      <c r="CB123" s="833"/>
      <c r="CC123" s="833"/>
      <c r="CD123" s="833"/>
      <c r="CE123" s="833"/>
      <c r="CF123" s="748"/>
      <c r="CG123" s="749"/>
      <c r="CH123" s="749"/>
      <c r="CI123" s="749"/>
      <c r="CJ123" s="834"/>
      <c r="CK123" s="869"/>
      <c r="CL123" s="855"/>
      <c r="CM123" s="855"/>
      <c r="CN123" s="855"/>
      <c r="CO123" s="856"/>
      <c r="CP123" s="835" t="s">
        <v>396</v>
      </c>
      <c r="CQ123" s="836"/>
      <c r="CR123" s="836"/>
      <c r="CS123" s="836"/>
      <c r="CT123" s="836"/>
      <c r="CU123" s="836"/>
      <c r="CV123" s="836"/>
      <c r="CW123" s="836"/>
      <c r="CX123" s="836"/>
      <c r="CY123" s="836"/>
      <c r="CZ123" s="836"/>
      <c r="DA123" s="836"/>
      <c r="DB123" s="836"/>
      <c r="DC123" s="836"/>
      <c r="DD123" s="836"/>
      <c r="DE123" s="836"/>
      <c r="DF123" s="837"/>
      <c r="DG123" s="779">
        <v>200768</v>
      </c>
      <c r="DH123" s="780"/>
      <c r="DI123" s="780"/>
      <c r="DJ123" s="780"/>
      <c r="DK123" s="781"/>
      <c r="DL123" s="782">
        <v>195325</v>
      </c>
      <c r="DM123" s="780"/>
      <c r="DN123" s="780"/>
      <c r="DO123" s="780"/>
      <c r="DP123" s="781"/>
      <c r="DQ123" s="782">
        <v>215378</v>
      </c>
      <c r="DR123" s="780"/>
      <c r="DS123" s="780"/>
      <c r="DT123" s="780"/>
      <c r="DU123" s="781"/>
      <c r="DV123" s="824">
        <v>0.3</v>
      </c>
      <c r="DW123" s="825"/>
      <c r="DX123" s="825"/>
      <c r="DY123" s="825"/>
      <c r="DZ123" s="826"/>
    </row>
    <row r="124" spans="1:130" s="230" customFormat="1" ht="26.25" customHeight="1" thickBot="1" x14ac:dyDescent="0.2">
      <c r="A124" s="820"/>
      <c r="B124" s="821"/>
      <c r="C124" s="815" t="s">
        <v>447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173</v>
      </c>
      <c r="BR124" s="831"/>
      <c r="BS124" s="831"/>
      <c r="BT124" s="831"/>
      <c r="BU124" s="831"/>
      <c r="BV124" s="831">
        <v>160.9</v>
      </c>
      <c r="BW124" s="831"/>
      <c r="BX124" s="831"/>
      <c r="BY124" s="831"/>
      <c r="BZ124" s="831"/>
      <c r="CA124" s="831">
        <v>153.1</v>
      </c>
      <c r="CB124" s="831"/>
      <c r="CC124" s="831"/>
      <c r="CD124" s="831"/>
      <c r="CE124" s="831"/>
      <c r="CF124" s="726"/>
      <c r="CG124" s="727"/>
      <c r="CH124" s="727"/>
      <c r="CI124" s="727"/>
      <c r="CJ124" s="862"/>
      <c r="CK124" s="870"/>
      <c r="CL124" s="870"/>
      <c r="CM124" s="870"/>
      <c r="CN124" s="870"/>
      <c r="CO124" s="871"/>
      <c r="CP124" s="835" t="s">
        <v>460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461</v>
      </c>
      <c r="CL125" s="852"/>
      <c r="CM125" s="852"/>
      <c r="CN125" s="852"/>
      <c r="CO125" s="853"/>
      <c r="CP125" s="860" t="s">
        <v>462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451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41303</v>
      </c>
      <c r="AB126" s="780"/>
      <c r="AC126" s="780"/>
      <c r="AD126" s="780"/>
      <c r="AE126" s="781"/>
      <c r="AF126" s="782">
        <v>41298</v>
      </c>
      <c r="AG126" s="780"/>
      <c r="AH126" s="780"/>
      <c r="AI126" s="780"/>
      <c r="AJ126" s="781"/>
      <c r="AK126" s="782">
        <v>41295</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465</v>
      </c>
      <c r="AY127" s="812"/>
      <c r="AZ127" s="812"/>
      <c r="BA127" s="812"/>
      <c r="BB127" s="812"/>
      <c r="BC127" s="812"/>
      <c r="BD127" s="812"/>
      <c r="BE127" s="813"/>
      <c r="BF127" s="811" t="s">
        <v>466</v>
      </c>
      <c r="BG127" s="812"/>
      <c r="BH127" s="812"/>
      <c r="BI127" s="812"/>
      <c r="BJ127" s="812"/>
      <c r="BK127" s="812"/>
      <c r="BL127" s="813"/>
      <c r="BM127" s="811" t="s">
        <v>467</v>
      </c>
      <c r="BN127" s="812"/>
      <c r="BO127" s="812"/>
      <c r="BP127" s="812"/>
      <c r="BQ127" s="812"/>
      <c r="BR127" s="812"/>
      <c r="BS127" s="813"/>
      <c r="BT127" s="811" t="s">
        <v>468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470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471</v>
      </c>
      <c r="X128" s="798"/>
      <c r="Y128" s="798"/>
      <c r="Z128" s="799"/>
      <c r="AA128" s="800">
        <v>761638</v>
      </c>
      <c r="AB128" s="801"/>
      <c r="AC128" s="801"/>
      <c r="AD128" s="801"/>
      <c r="AE128" s="802"/>
      <c r="AF128" s="803">
        <v>754206</v>
      </c>
      <c r="AG128" s="801"/>
      <c r="AH128" s="801"/>
      <c r="AI128" s="801"/>
      <c r="AJ128" s="802"/>
      <c r="AK128" s="803">
        <v>741757</v>
      </c>
      <c r="AL128" s="801"/>
      <c r="AM128" s="801"/>
      <c r="AN128" s="801"/>
      <c r="AO128" s="802"/>
      <c r="AP128" s="804"/>
      <c r="AQ128" s="805"/>
      <c r="AR128" s="805"/>
      <c r="AS128" s="805"/>
      <c r="AT128" s="806"/>
      <c r="AU128" s="232"/>
      <c r="AV128" s="232"/>
      <c r="AW128" s="232"/>
      <c r="AX128" s="807" t="s">
        <v>472</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474</v>
      </c>
      <c r="X129" s="777"/>
      <c r="Y129" s="777"/>
      <c r="Z129" s="778"/>
      <c r="AA129" s="779">
        <v>81358548</v>
      </c>
      <c r="AB129" s="780"/>
      <c r="AC129" s="780"/>
      <c r="AD129" s="780"/>
      <c r="AE129" s="781"/>
      <c r="AF129" s="782">
        <v>79713370</v>
      </c>
      <c r="AG129" s="780"/>
      <c r="AH129" s="780"/>
      <c r="AI129" s="780"/>
      <c r="AJ129" s="781"/>
      <c r="AK129" s="782">
        <v>80682861</v>
      </c>
      <c r="AL129" s="780"/>
      <c r="AM129" s="780"/>
      <c r="AN129" s="780"/>
      <c r="AO129" s="781"/>
      <c r="AP129" s="783"/>
      <c r="AQ129" s="784"/>
      <c r="AR129" s="784"/>
      <c r="AS129" s="784"/>
      <c r="AT129" s="785"/>
      <c r="AU129" s="233"/>
      <c r="AV129" s="233"/>
      <c r="AW129" s="233"/>
      <c r="AX129" s="751" t="s">
        <v>475</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477</v>
      </c>
      <c r="X130" s="777"/>
      <c r="Y130" s="777"/>
      <c r="Z130" s="778"/>
      <c r="AA130" s="779">
        <v>11532795</v>
      </c>
      <c r="AB130" s="780"/>
      <c r="AC130" s="780"/>
      <c r="AD130" s="780"/>
      <c r="AE130" s="781"/>
      <c r="AF130" s="782">
        <v>11583661</v>
      </c>
      <c r="AG130" s="780"/>
      <c r="AH130" s="780"/>
      <c r="AI130" s="780"/>
      <c r="AJ130" s="781"/>
      <c r="AK130" s="782">
        <v>11634417</v>
      </c>
      <c r="AL130" s="780"/>
      <c r="AM130" s="780"/>
      <c r="AN130" s="780"/>
      <c r="AO130" s="781"/>
      <c r="AP130" s="783"/>
      <c r="AQ130" s="784"/>
      <c r="AR130" s="784"/>
      <c r="AS130" s="784"/>
      <c r="AT130" s="785"/>
      <c r="AU130" s="233"/>
      <c r="AV130" s="233"/>
      <c r="AW130" s="233"/>
      <c r="AX130" s="751" t="s">
        <v>478</v>
      </c>
      <c r="AY130" s="752"/>
      <c r="AZ130" s="752"/>
      <c r="BA130" s="752"/>
      <c r="BB130" s="752"/>
      <c r="BC130" s="752"/>
      <c r="BD130" s="752"/>
      <c r="BE130" s="753"/>
      <c r="BF130" s="754">
        <v>12.9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479</v>
      </c>
      <c r="X131" s="761"/>
      <c r="Y131" s="761"/>
      <c r="Z131" s="762"/>
      <c r="AA131" s="763">
        <v>69825753</v>
      </c>
      <c r="AB131" s="764"/>
      <c r="AC131" s="764"/>
      <c r="AD131" s="764"/>
      <c r="AE131" s="765"/>
      <c r="AF131" s="766">
        <v>68129709</v>
      </c>
      <c r="AG131" s="764"/>
      <c r="AH131" s="764"/>
      <c r="AI131" s="764"/>
      <c r="AJ131" s="765"/>
      <c r="AK131" s="766">
        <v>69048444</v>
      </c>
      <c r="AL131" s="764"/>
      <c r="AM131" s="764"/>
      <c r="AN131" s="764"/>
      <c r="AO131" s="765"/>
      <c r="AP131" s="767"/>
      <c r="AQ131" s="768"/>
      <c r="AR131" s="768"/>
      <c r="AS131" s="768"/>
      <c r="AT131" s="769"/>
      <c r="AU131" s="233"/>
      <c r="AV131" s="233"/>
      <c r="AW131" s="233"/>
      <c r="AX131" s="729" t="s">
        <v>480</v>
      </c>
      <c r="AY131" s="730"/>
      <c r="AZ131" s="730"/>
      <c r="BA131" s="730"/>
      <c r="BB131" s="730"/>
      <c r="BC131" s="730"/>
      <c r="BD131" s="730"/>
      <c r="BE131" s="731"/>
      <c r="BF131" s="732">
        <v>153.1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481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482</v>
      </c>
      <c r="W132" s="742"/>
      <c r="X132" s="742"/>
      <c r="Y132" s="742"/>
      <c r="Z132" s="743"/>
      <c r="AA132" s="744">
        <v>12.7245989</v>
      </c>
      <c r="AB132" s="745"/>
      <c r="AC132" s="745"/>
      <c r="AD132" s="745"/>
      <c r="AE132" s="746"/>
      <c r="AF132" s="747">
        <v>13.21534046</v>
      </c>
      <c r="AG132" s="745"/>
      <c r="AH132" s="745"/>
      <c r="AI132" s="745"/>
      <c r="AJ132" s="746"/>
      <c r="AK132" s="747">
        <v>12.853510500000001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483</v>
      </c>
      <c r="W133" s="721"/>
      <c r="X133" s="721"/>
      <c r="Y133" s="721"/>
      <c r="Z133" s="722"/>
      <c r="AA133" s="723">
        <v>13</v>
      </c>
      <c r="AB133" s="724"/>
      <c r="AC133" s="724"/>
      <c r="AD133" s="724"/>
      <c r="AE133" s="725"/>
      <c r="AF133" s="723">
        <v>12.7</v>
      </c>
      <c r="AG133" s="724"/>
      <c r="AH133" s="724"/>
      <c r="AI133" s="724"/>
      <c r="AJ133" s="725"/>
      <c r="AK133" s="723">
        <v>12.9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XgVBaUqqOTjgizzXX/sCyJpnRz9x57t+WIdEt3oRqmj+g5mzI9X87CtsLu+3kJ5RDXEhxLqMQjStu6lZf1Sfw==" saltValue="EBrw+4fmU2xZsklFhdqH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tHQBVBPlDD7LTX9wF5gu8qMOT7TUFNqVko/qOiMTOTSniw8Ce/JpZuOik9OYskq/pFN3BXrtsmKnbXbf1O8TQ==" saltValue="mvo4xvGHAbarH+3CD8x/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AfQ85Aa3WlSoHBDeh0F5zZ1WXFWpZX+CgsVBMQs83Gqg9sPjktEJ3E24REh21QAxmhntm1AZ9llIG9gJLZX3g==" saltValue="alDdnsZ5Plebzq591Yc9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487</v>
      </c>
      <c r="AP7" s="272"/>
      <c r="AQ7" s="273" t="s">
        <v>488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489</v>
      </c>
      <c r="AQ8" s="279" t="s">
        <v>490</v>
      </c>
      <c r="AR8" s="280" t="s">
        <v>491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492</v>
      </c>
      <c r="AL9" s="1131"/>
      <c r="AM9" s="1131"/>
      <c r="AN9" s="1132"/>
      <c r="AO9" s="281">
        <v>24560150</v>
      </c>
      <c r="AP9" s="281">
        <v>77621</v>
      </c>
      <c r="AQ9" s="282">
        <v>62936</v>
      </c>
      <c r="AR9" s="283">
        <v>23.3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493</v>
      </c>
      <c r="AL10" s="1131"/>
      <c r="AM10" s="1131"/>
      <c r="AN10" s="1132"/>
      <c r="AO10" s="284">
        <v>10048</v>
      </c>
      <c r="AP10" s="284">
        <v>32</v>
      </c>
      <c r="AQ10" s="285">
        <v>1734</v>
      </c>
      <c r="AR10" s="286">
        <v>-98.2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494</v>
      </c>
      <c r="AL11" s="1131"/>
      <c r="AM11" s="1131"/>
      <c r="AN11" s="1132"/>
      <c r="AO11" s="284">
        <v>684343</v>
      </c>
      <c r="AP11" s="284">
        <v>2163</v>
      </c>
      <c r="AQ11" s="285">
        <v>694</v>
      </c>
      <c r="AR11" s="286">
        <v>211.7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495</v>
      </c>
      <c r="AL12" s="1131"/>
      <c r="AM12" s="1131"/>
      <c r="AN12" s="1132"/>
      <c r="AO12" s="284" t="s">
        <v>496</v>
      </c>
      <c r="AP12" s="284" t="s">
        <v>496</v>
      </c>
      <c r="AQ12" s="285">
        <v>24</v>
      </c>
      <c r="AR12" s="286" t="s">
        <v>496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497</v>
      </c>
      <c r="AL13" s="1131"/>
      <c r="AM13" s="1131"/>
      <c r="AN13" s="1132"/>
      <c r="AO13" s="284">
        <v>845989</v>
      </c>
      <c r="AP13" s="284">
        <v>2674</v>
      </c>
      <c r="AQ13" s="285">
        <v>1996</v>
      </c>
      <c r="AR13" s="286">
        <v>34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498</v>
      </c>
      <c r="AL14" s="1131"/>
      <c r="AM14" s="1131"/>
      <c r="AN14" s="1132"/>
      <c r="AO14" s="284">
        <v>276638</v>
      </c>
      <c r="AP14" s="284">
        <v>874</v>
      </c>
      <c r="AQ14" s="285">
        <v>1351</v>
      </c>
      <c r="AR14" s="286">
        <v>-35.299999999999997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499</v>
      </c>
      <c r="AL15" s="1134"/>
      <c r="AM15" s="1134"/>
      <c r="AN15" s="1135"/>
      <c r="AO15" s="284">
        <v>-1118409</v>
      </c>
      <c r="AP15" s="284">
        <v>-3535</v>
      </c>
      <c r="AQ15" s="285">
        <v>-1933</v>
      </c>
      <c r="AR15" s="286">
        <v>82.9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25258759</v>
      </c>
      <c r="AP16" s="284">
        <v>79829</v>
      </c>
      <c r="AQ16" s="285">
        <v>66802</v>
      </c>
      <c r="AR16" s="286">
        <v>19.5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501</v>
      </c>
      <c r="AP20" s="293" t="s">
        <v>502</v>
      </c>
      <c r="AQ20" s="294" t="s">
        <v>503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504</v>
      </c>
      <c r="AL21" s="1137"/>
      <c r="AM21" s="1137"/>
      <c r="AN21" s="1138"/>
      <c r="AO21" s="297">
        <v>7.81</v>
      </c>
      <c r="AP21" s="298">
        <v>6.52</v>
      </c>
      <c r="AQ21" s="299">
        <v>1.29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505</v>
      </c>
      <c r="AL22" s="1137"/>
      <c r="AM22" s="1137"/>
      <c r="AN22" s="1138"/>
      <c r="AO22" s="302">
        <v>98.9</v>
      </c>
      <c r="AP22" s="303">
        <v>99.2</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487</v>
      </c>
      <c r="AP30" s="272"/>
      <c r="AQ30" s="273" t="s">
        <v>488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489</v>
      </c>
      <c r="AQ31" s="279" t="s">
        <v>490</v>
      </c>
      <c r="AR31" s="280" t="s">
        <v>491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509</v>
      </c>
      <c r="AL32" s="1121"/>
      <c r="AM32" s="1121"/>
      <c r="AN32" s="1122"/>
      <c r="AO32" s="312">
        <v>16386236</v>
      </c>
      <c r="AP32" s="312">
        <v>51788</v>
      </c>
      <c r="AQ32" s="313">
        <v>37417</v>
      </c>
      <c r="AR32" s="314">
        <v>38.4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510</v>
      </c>
      <c r="AL33" s="1121"/>
      <c r="AM33" s="1121"/>
      <c r="AN33" s="1122"/>
      <c r="AO33" s="312" t="s">
        <v>496</v>
      </c>
      <c r="AP33" s="312" t="s">
        <v>496</v>
      </c>
      <c r="AQ33" s="313" t="s">
        <v>496</v>
      </c>
      <c r="AR33" s="314" t="s">
        <v>496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511</v>
      </c>
      <c r="AL34" s="1121"/>
      <c r="AM34" s="1121"/>
      <c r="AN34" s="1122"/>
      <c r="AO34" s="312">
        <v>150000</v>
      </c>
      <c r="AP34" s="312">
        <v>474</v>
      </c>
      <c r="AQ34" s="313">
        <v>46</v>
      </c>
      <c r="AR34" s="314">
        <v>930.4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512</v>
      </c>
      <c r="AL35" s="1121"/>
      <c r="AM35" s="1121"/>
      <c r="AN35" s="1122"/>
      <c r="AO35" s="312">
        <v>3702713</v>
      </c>
      <c r="AP35" s="312">
        <v>11702</v>
      </c>
      <c r="AQ35" s="313">
        <v>8245</v>
      </c>
      <c r="AR35" s="314">
        <v>41.9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513</v>
      </c>
      <c r="AL36" s="1121"/>
      <c r="AM36" s="1121"/>
      <c r="AN36" s="1122"/>
      <c r="AO36" s="312">
        <v>801807</v>
      </c>
      <c r="AP36" s="312">
        <v>2534</v>
      </c>
      <c r="AQ36" s="313">
        <v>440</v>
      </c>
      <c r="AR36" s="314">
        <v>475.9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514</v>
      </c>
      <c r="AL37" s="1121"/>
      <c r="AM37" s="1121"/>
      <c r="AN37" s="1122"/>
      <c r="AO37" s="312">
        <v>210556</v>
      </c>
      <c r="AP37" s="312">
        <v>665</v>
      </c>
      <c r="AQ37" s="313">
        <v>558</v>
      </c>
      <c r="AR37" s="314">
        <v>19.2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515</v>
      </c>
      <c r="AL38" s="1124"/>
      <c r="AM38" s="1124"/>
      <c r="AN38" s="1125"/>
      <c r="AO38" s="315">
        <v>11</v>
      </c>
      <c r="AP38" s="315">
        <v>0</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516</v>
      </c>
      <c r="AL39" s="1124"/>
      <c r="AM39" s="1124"/>
      <c r="AN39" s="1125"/>
      <c r="AO39" s="312">
        <v>-741757</v>
      </c>
      <c r="AP39" s="312">
        <v>-2344</v>
      </c>
      <c r="AQ39" s="313">
        <v>-7933</v>
      </c>
      <c r="AR39" s="314">
        <v>-70.5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517</v>
      </c>
      <c r="AL40" s="1121"/>
      <c r="AM40" s="1121"/>
      <c r="AN40" s="1122"/>
      <c r="AO40" s="312">
        <v>-11634417</v>
      </c>
      <c r="AP40" s="312">
        <v>-36770</v>
      </c>
      <c r="AQ40" s="313">
        <v>-28055</v>
      </c>
      <c r="AR40" s="314">
        <v>31.1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8875149</v>
      </c>
      <c r="AP41" s="312">
        <v>28050</v>
      </c>
      <c r="AQ41" s="313">
        <v>10719</v>
      </c>
      <c r="AR41" s="314">
        <v>161.69999999999999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487</v>
      </c>
      <c r="AN49" s="1115" t="s">
        <v>520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521</v>
      </c>
      <c r="AO50" s="329" t="s">
        <v>522</v>
      </c>
      <c r="AP50" s="330" t="s">
        <v>523</v>
      </c>
      <c r="AQ50" s="331" t="s">
        <v>524</v>
      </c>
      <c r="AR50" s="332" t="s">
        <v>525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526</v>
      </c>
      <c r="AL51" s="325"/>
      <c r="AM51" s="333">
        <v>25806486</v>
      </c>
      <c r="AN51" s="334">
        <v>78780</v>
      </c>
      <c r="AO51" s="335">
        <v>16.3</v>
      </c>
      <c r="AP51" s="336">
        <v>51849</v>
      </c>
      <c r="AQ51" s="337">
        <v>11.6</v>
      </c>
      <c r="AR51" s="338">
        <v>4.7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527</v>
      </c>
      <c r="AM52" s="341">
        <v>18000869</v>
      </c>
      <c r="AN52" s="342">
        <v>54952</v>
      </c>
      <c r="AO52" s="343">
        <v>35.200000000000003</v>
      </c>
      <c r="AP52" s="344">
        <v>26326</v>
      </c>
      <c r="AQ52" s="345">
        <v>9.6</v>
      </c>
      <c r="AR52" s="346">
        <v>25.6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528</v>
      </c>
      <c r="AL53" s="325"/>
      <c r="AM53" s="333">
        <v>15987591</v>
      </c>
      <c r="AN53" s="334">
        <v>49160</v>
      </c>
      <c r="AO53" s="335">
        <v>-37.6</v>
      </c>
      <c r="AP53" s="336">
        <v>52191</v>
      </c>
      <c r="AQ53" s="337">
        <v>0.7</v>
      </c>
      <c r="AR53" s="338">
        <v>-38.299999999999997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527</v>
      </c>
      <c r="AM54" s="341">
        <v>7527863</v>
      </c>
      <c r="AN54" s="342">
        <v>23147</v>
      </c>
      <c r="AO54" s="343">
        <v>-57.9</v>
      </c>
      <c r="AP54" s="344">
        <v>26807</v>
      </c>
      <c r="AQ54" s="345">
        <v>1.8</v>
      </c>
      <c r="AR54" s="346">
        <v>-59.7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529</v>
      </c>
      <c r="AL55" s="325"/>
      <c r="AM55" s="333">
        <v>15042669</v>
      </c>
      <c r="AN55" s="334">
        <v>46640</v>
      </c>
      <c r="AO55" s="335">
        <v>-5.0999999999999996</v>
      </c>
      <c r="AP55" s="336">
        <v>48105</v>
      </c>
      <c r="AQ55" s="337">
        <v>-7.8</v>
      </c>
      <c r="AR55" s="338">
        <v>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527</v>
      </c>
      <c r="AM56" s="341">
        <v>7865635</v>
      </c>
      <c r="AN56" s="342">
        <v>24388</v>
      </c>
      <c r="AO56" s="343">
        <v>5.4</v>
      </c>
      <c r="AP56" s="344">
        <v>24072</v>
      </c>
      <c r="AQ56" s="345">
        <v>-10.199999999999999</v>
      </c>
      <c r="AR56" s="346">
        <v>15.6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530</v>
      </c>
      <c r="AL57" s="325"/>
      <c r="AM57" s="333">
        <v>16458830</v>
      </c>
      <c r="AN57" s="334">
        <v>51478</v>
      </c>
      <c r="AO57" s="335">
        <v>10.4</v>
      </c>
      <c r="AP57" s="336">
        <v>47446</v>
      </c>
      <c r="AQ57" s="337">
        <v>-1.4</v>
      </c>
      <c r="AR57" s="338">
        <v>11.8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527</v>
      </c>
      <c r="AM58" s="341">
        <v>9306442</v>
      </c>
      <c r="AN58" s="342">
        <v>29108</v>
      </c>
      <c r="AO58" s="343">
        <v>19.399999999999999</v>
      </c>
      <c r="AP58" s="344">
        <v>24371</v>
      </c>
      <c r="AQ58" s="345">
        <v>1.2</v>
      </c>
      <c r="AR58" s="346">
        <v>18.2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531</v>
      </c>
      <c r="AL59" s="325"/>
      <c r="AM59" s="333">
        <v>13591728</v>
      </c>
      <c r="AN59" s="334">
        <v>42956</v>
      </c>
      <c r="AO59" s="335">
        <v>-16.600000000000001</v>
      </c>
      <c r="AP59" s="336">
        <v>48387</v>
      </c>
      <c r="AQ59" s="337">
        <v>2</v>
      </c>
      <c r="AR59" s="338">
        <v>-18.600000000000001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527</v>
      </c>
      <c r="AM60" s="341">
        <v>7243198</v>
      </c>
      <c r="AN60" s="342">
        <v>22892</v>
      </c>
      <c r="AO60" s="343">
        <v>-21.4</v>
      </c>
      <c r="AP60" s="344">
        <v>25592</v>
      </c>
      <c r="AQ60" s="345">
        <v>5</v>
      </c>
      <c r="AR60" s="346">
        <v>-26.4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532</v>
      </c>
      <c r="AL61" s="347"/>
      <c r="AM61" s="348">
        <v>17377461</v>
      </c>
      <c r="AN61" s="349">
        <v>53803</v>
      </c>
      <c r="AO61" s="350">
        <v>-6.5</v>
      </c>
      <c r="AP61" s="351">
        <v>49596</v>
      </c>
      <c r="AQ61" s="352">
        <v>1</v>
      </c>
      <c r="AR61" s="338">
        <v>-7.5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527</v>
      </c>
      <c r="AM62" s="341">
        <v>9988801</v>
      </c>
      <c r="AN62" s="342">
        <v>30897</v>
      </c>
      <c r="AO62" s="343">
        <v>-3.9</v>
      </c>
      <c r="AP62" s="344">
        <v>25434</v>
      </c>
      <c r="AQ62" s="345">
        <v>1.5</v>
      </c>
      <c r="AR62" s="346">
        <v>-5.4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xHo1j/uHhy9ryQ9uc59R5iv3EhQphvWrrR3tbaWF1e6uM0TQjNW1wupQAWvg2IBCdrIDvC5DTLhsCDQPnk1vw==" saltValue="a60hOmi9KVMW4mZOg4FY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484</v>
      </c>
    </row>
    <row r="120" spans="125:125" ht="13.5" hidden="1" customHeight="1" x14ac:dyDescent="0.15"/>
    <row r="121" spans="125:125" ht="13.5" hidden="1" customHeight="1" x14ac:dyDescent="0.15">
      <c r="DU121" s="259"/>
    </row>
  </sheetData>
  <sheetProtection algorithmName="SHA-512" hashValue="PfPDnI6Im0o2KWq990nXvbiW6/pxHO/u7IZsvI3cferVapy5UuoL52suqtdefL0z/vT3B398zwLrDu0IgwfyTw==" saltValue="/NWl01oh7UXNRRF0p6/B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484</v>
      </c>
    </row>
  </sheetData>
  <sheetProtection algorithmName="SHA-512" hashValue="BZARWX9lvKSK5vrV40ISrZdedk6FjPE5Mn7dV8wOLSc8uSWuskYAOcULH1nXXMoxoepisfvvPcP2h5EU73hX6g==" saltValue="OOaW/OCW6N7xGYpVgUH3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39" t="s">
        <v>3</v>
      </c>
      <c r="D47" s="1139"/>
      <c r="E47" s="1140"/>
      <c r="F47" s="11">
        <v>3.61</v>
      </c>
      <c r="G47" s="12">
        <v>3.86</v>
      </c>
      <c r="H47" s="12">
        <v>4.09</v>
      </c>
      <c r="I47" s="12">
        <v>7.25</v>
      </c>
      <c r="J47" s="13">
        <v>7.78</v>
      </c>
    </row>
    <row r="48" spans="2:10" ht="57.75" customHeight="1" x14ac:dyDescent="0.15">
      <c r="B48" s="14"/>
      <c r="C48" s="1141" t="s">
        <v>4</v>
      </c>
      <c r="D48" s="1141"/>
      <c r="E48" s="1142"/>
      <c r="F48" s="15">
        <v>0.52</v>
      </c>
      <c r="G48" s="16">
        <v>0.69</v>
      </c>
      <c r="H48" s="16">
        <v>6.01</v>
      </c>
      <c r="I48" s="16">
        <v>1.76</v>
      </c>
      <c r="J48" s="17">
        <v>0.51</v>
      </c>
    </row>
    <row r="49" spans="2:10" ht="57.75" customHeight="1" thickBot="1" x14ac:dyDescent="0.2">
      <c r="B49" s="18"/>
      <c r="C49" s="1143" t="s">
        <v>5</v>
      </c>
      <c r="D49" s="1143"/>
      <c r="E49" s="1144"/>
      <c r="F49" s="19" t="s">
        <v>539</v>
      </c>
      <c r="G49" s="20">
        <v>0.18</v>
      </c>
      <c r="H49" s="20">
        <v>5.34</v>
      </c>
      <c r="I49" s="20" t="s">
        <v>540</v>
      </c>
      <c r="J49" s="21" t="s">
        <v>541</v>
      </c>
    </row>
    <row r="50" spans="2:10" x14ac:dyDescent="0.15"/>
  </sheetData>
  <sheetProtection algorithmName="SHA-512" hashValue="jatb900WTDogJet5q+ZWxsZy+qcIvE/fDHSJZ6m+yLOGA4tQgw20d+H0HhLSLoD/m5VBh7mFEQkvbthlK7wOAw==" saltValue="NMOvF4XarJP5ndffg+DC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51" t="s">
        <v>542</v>
      </c>
      <c r="D34" s="1151"/>
      <c r="E34" s="1152"/>
      <c r="F34" s="32" t="s">
        <v>543</v>
      </c>
      <c r="G34" s="33" t="s">
        <v>544</v>
      </c>
      <c r="H34" s="33" t="s">
        <v>545</v>
      </c>
      <c r="I34" s="33" t="s">
        <v>546</v>
      </c>
      <c r="J34" s="34" t="s">
        <v>547</v>
      </c>
      <c r="K34" s="22"/>
      <c r="L34" s="22"/>
      <c r="M34" s="22"/>
      <c r="N34" s="22"/>
      <c r="O34" s="22"/>
      <c r="P34" s="22"/>
    </row>
    <row r="35" spans="1:16" ht="39" customHeight="1" x14ac:dyDescent="0.15">
      <c r="A35" s="22"/>
      <c r="B35" s="35"/>
      <c r="C35" s="1145" t="s">
        <v>548</v>
      </c>
      <c r="D35" s="1146"/>
      <c r="E35" s="1147"/>
      <c r="F35" s="36" t="s">
        <v>549</v>
      </c>
      <c r="G35" s="37" t="s">
        <v>550</v>
      </c>
      <c r="H35" s="37" t="s">
        <v>551</v>
      </c>
      <c r="I35" s="37" t="s">
        <v>552</v>
      </c>
      <c r="J35" s="38" t="s">
        <v>553</v>
      </c>
      <c r="K35" s="22"/>
      <c r="L35" s="22"/>
      <c r="M35" s="22"/>
      <c r="N35" s="22"/>
      <c r="O35" s="22"/>
      <c r="P35" s="22"/>
    </row>
    <row r="36" spans="1:16" ht="39" customHeight="1" x14ac:dyDescent="0.15">
      <c r="A36" s="22"/>
      <c r="B36" s="35"/>
      <c r="C36" s="1145" t="s">
        <v>554</v>
      </c>
      <c r="D36" s="1146"/>
      <c r="E36" s="1147"/>
      <c r="F36" s="36">
        <v>16.05</v>
      </c>
      <c r="G36" s="37">
        <v>16.3</v>
      </c>
      <c r="H36" s="37">
        <v>16.29</v>
      </c>
      <c r="I36" s="37">
        <v>14.77</v>
      </c>
      <c r="J36" s="38">
        <v>13.13</v>
      </c>
      <c r="K36" s="22"/>
      <c r="L36" s="22"/>
      <c r="M36" s="22"/>
      <c r="N36" s="22"/>
      <c r="O36" s="22"/>
      <c r="P36" s="22"/>
    </row>
    <row r="37" spans="1:16" ht="39" customHeight="1" x14ac:dyDescent="0.15">
      <c r="A37" s="22"/>
      <c r="B37" s="35"/>
      <c r="C37" s="1145" t="s">
        <v>555</v>
      </c>
      <c r="D37" s="1146"/>
      <c r="E37" s="1147"/>
      <c r="F37" s="36">
        <v>1.69</v>
      </c>
      <c r="G37" s="37">
        <v>2.2999999999999998</v>
      </c>
      <c r="H37" s="37">
        <v>3.09</v>
      </c>
      <c r="I37" s="37">
        <v>4.03</v>
      </c>
      <c r="J37" s="38">
        <v>4.33</v>
      </c>
      <c r="K37" s="22"/>
      <c r="L37" s="22"/>
      <c r="M37" s="22"/>
      <c r="N37" s="22"/>
      <c r="O37" s="22"/>
      <c r="P37" s="22"/>
    </row>
    <row r="38" spans="1:16" ht="39" customHeight="1" x14ac:dyDescent="0.15">
      <c r="A38" s="22"/>
      <c r="B38" s="35"/>
      <c r="C38" s="1145" t="s">
        <v>556</v>
      </c>
      <c r="D38" s="1146"/>
      <c r="E38" s="1147"/>
      <c r="F38" s="36">
        <v>0.56000000000000005</v>
      </c>
      <c r="G38" s="37">
        <v>0.51</v>
      </c>
      <c r="H38" s="37">
        <v>0.76</v>
      </c>
      <c r="I38" s="37">
        <v>0.98</v>
      </c>
      <c r="J38" s="38">
        <v>0.56999999999999995</v>
      </c>
      <c r="K38" s="22"/>
      <c r="L38" s="22"/>
      <c r="M38" s="22"/>
      <c r="N38" s="22"/>
      <c r="O38" s="22"/>
      <c r="P38" s="22"/>
    </row>
    <row r="39" spans="1:16" ht="39" customHeight="1" x14ac:dyDescent="0.15">
      <c r="A39" s="22"/>
      <c r="B39" s="35"/>
      <c r="C39" s="1145" t="s">
        <v>557</v>
      </c>
      <c r="D39" s="1146"/>
      <c r="E39" s="1147"/>
      <c r="F39" s="36">
        <v>0.51</v>
      </c>
      <c r="G39" s="37">
        <v>0.69</v>
      </c>
      <c r="H39" s="37">
        <v>6</v>
      </c>
      <c r="I39" s="37">
        <v>1.75</v>
      </c>
      <c r="J39" s="38">
        <v>0.5</v>
      </c>
      <c r="K39" s="22"/>
      <c r="L39" s="22"/>
      <c r="M39" s="22"/>
      <c r="N39" s="22"/>
      <c r="O39" s="22"/>
      <c r="P39" s="22"/>
    </row>
    <row r="40" spans="1:16" ht="39" customHeight="1" x14ac:dyDescent="0.15">
      <c r="A40" s="22"/>
      <c r="B40" s="35"/>
      <c r="C40" s="1145" t="s">
        <v>558</v>
      </c>
      <c r="D40" s="1146"/>
      <c r="E40" s="1147"/>
      <c r="F40" s="36">
        <v>0.19</v>
      </c>
      <c r="G40" s="37">
        <v>0.48</v>
      </c>
      <c r="H40" s="37">
        <v>0.24</v>
      </c>
      <c r="I40" s="37">
        <v>0.31</v>
      </c>
      <c r="J40" s="38">
        <v>0.33</v>
      </c>
      <c r="K40" s="22"/>
      <c r="L40" s="22"/>
      <c r="M40" s="22"/>
      <c r="N40" s="22"/>
      <c r="O40" s="22"/>
      <c r="P40" s="22"/>
    </row>
    <row r="41" spans="1:16" ht="39" customHeight="1" x14ac:dyDescent="0.15">
      <c r="A41" s="22"/>
      <c r="B41" s="35"/>
      <c r="C41" s="1145" t="s">
        <v>559</v>
      </c>
      <c r="D41" s="1146"/>
      <c r="E41" s="1147"/>
      <c r="F41" s="36">
        <v>0.36</v>
      </c>
      <c r="G41" s="37">
        <v>0.32</v>
      </c>
      <c r="H41" s="37">
        <v>0.19</v>
      </c>
      <c r="I41" s="37">
        <v>0.21</v>
      </c>
      <c r="J41" s="38">
        <v>0.22</v>
      </c>
      <c r="K41" s="22"/>
      <c r="L41" s="22"/>
      <c r="M41" s="22"/>
      <c r="N41" s="22"/>
      <c r="O41" s="22"/>
      <c r="P41" s="22"/>
    </row>
    <row r="42" spans="1:16" ht="39" customHeight="1" x14ac:dyDescent="0.15">
      <c r="A42" s="22"/>
      <c r="B42" s="39"/>
      <c r="C42" s="1145" t="s">
        <v>560</v>
      </c>
      <c r="D42" s="1146"/>
      <c r="E42" s="1147"/>
      <c r="F42" s="36" t="s">
        <v>561</v>
      </c>
      <c r="G42" s="37" t="s">
        <v>496</v>
      </c>
      <c r="H42" s="37" t="s">
        <v>562</v>
      </c>
      <c r="I42" s="37" t="s">
        <v>563</v>
      </c>
      <c r="J42" s="38" t="s">
        <v>496</v>
      </c>
      <c r="K42" s="22"/>
      <c r="L42" s="22"/>
      <c r="M42" s="22"/>
      <c r="N42" s="22"/>
      <c r="O42" s="22"/>
      <c r="P42" s="22"/>
    </row>
    <row r="43" spans="1:16" ht="39" customHeight="1" thickBot="1" x14ac:dyDescent="0.2">
      <c r="A43" s="22"/>
      <c r="B43" s="40"/>
      <c r="C43" s="1148" t="s">
        <v>564</v>
      </c>
      <c r="D43" s="1149"/>
      <c r="E43" s="1150"/>
      <c r="F43" s="41">
        <v>0.04</v>
      </c>
      <c r="G43" s="42">
        <v>0.04</v>
      </c>
      <c r="H43" s="42">
        <v>0</v>
      </c>
      <c r="I43" s="42">
        <v>0</v>
      </c>
      <c r="J43" s="43">
        <v>0.23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WcbPVFdNVxIE4BMOoTDsZzclYe50Sqe7rPfoh+Q13riQzJw/soqol2BaiuZ3OwYR0OSjNbhM92mc9S8ZGOnzw==" saltValue="AfWtEvXL0FxA3jhQSjeY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17818</v>
      </c>
      <c r="L45" s="60">
        <v>16178</v>
      </c>
      <c r="M45" s="60">
        <v>16272</v>
      </c>
      <c r="N45" s="60">
        <v>16383</v>
      </c>
      <c r="O45" s="61">
        <v>16386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496</v>
      </c>
      <c r="L46" s="64" t="s">
        <v>496</v>
      </c>
      <c r="M46" s="64" t="s">
        <v>496</v>
      </c>
      <c r="N46" s="64" t="s">
        <v>496</v>
      </c>
      <c r="O46" s="65" t="s">
        <v>496</v>
      </c>
      <c r="P46" s="48"/>
      <c r="Q46" s="48"/>
      <c r="R46" s="48"/>
      <c r="S46" s="48"/>
      <c r="T46" s="48"/>
      <c r="U46" s="48"/>
    </row>
    <row r="47" spans="1:21" ht="30.75" customHeight="1" x14ac:dyDescent="0.15">
      <c r="A47" s="48"/>
      <c r="B47" s="1178"/>
      <c r="C47" s="1179"/>
      <c r="D47" s="62"/>
      <c r="E47" s="1155" t="s">
        <v>12</v>
      </c>
      <c r="F47" s="1155"/>
      <c r="G47" s="1155"/>
      <c r="H47" s="1155"/>
      <c r="I47" s="1155"/>
      <c r="J47" s="1156"/>
      <c r="K47" s="63">
        <v>17</v>
      </c>
      <c r="L47" s="64">
        <v>17</v>
      </c>
      <c r="M47" s="64">
        <v>83</v>
      </c>
      <c r="N47" s="64">
        <v>117</v>
      </c>
      <c r="O47" s="65">
        <v>150</v>
      </c>
      <c r="P47" s="48"/>
      <c r="Q47" s="48"/>
      <c r="R47" s="48"/>
      <c r="S47" s="48"/>
      <c r="T47" s="48"/>
      <c r="U47" s="48"/>
    </row>
    <row r="48" spans="1:21" ht="30.75" customHeight="1" x14ac:dyDescent="0.15">
      <c r="A48" s="48"/>
      <c r="B48" s="1178"/>
      <c r="C48" s="1179"/>
      <c r="D48" s="62"/>
      <c r="E48" s="1155" t="s">
        <v>13</v>
      </c>
      <c r="F48" s="1155"/>
      <c r="G48" s="1155"/>
      <c r="H48" s="1155"/>
      <c r="I48" s="1155"/>
      <c r="J48" s="1156"/>
      <c r="K48" s="63">
        <v>3569</v>
      </c>
      <c r="L48" s="64">
        <v>3591</v>
      </c>
      <c r="M48" s="64">
        <v>3686</v>
      </c>
      <c r="N48" s="64">
        <v>3768</v>
      </c>
      <c r="O48" s="65">
        <v>3703</v>
      </c>
      <c r="P48" s="48"/>
      <c r="Q48" s="48"/>
      <c r="R48" s="48"/>
      <c r="S48" s="48"/>
      <c r="T48" s="48"/>
      <c r="U48" s="48"/>
    </row>
    <row r="49" spans="1:21" ht="30.75" customHeight="1" x14ac:dyDescent="0.15">
      <c r="A49" s="48"/>
      <c r="B49" s="1178"/>
      <c r="C49" s="1179"/>
      <c r="D49" s="62"/>
      <c r="E49" s="1155" t="s">
        <v>14</v>
      </c>
      <c r="F49" s="1155"/>
      <c r="G49" s="1155"/>
      <c r="H49" s="1155"/>
      <c r="I49" s="1155"/>
      <c r="J49" s="1156"/>
      <c r="K49" s="63">
        <v>925</v>
      </c>
      <c r="L49" s="64">
        <v>842</v>
      </c>
      <c r="M49" s="64">
        <v>918</v>
      </c>
      <c r="N49" s="64">
        <v>859</v>
      </c>
      <c r="O49" s="65">
        <v>802</v>
      </c>
      <c r="P49" s="48"/>
      <c r="Q49" s="48"/>
      <c r="R49" s="48"/>
      <c r="S49" s="48"/>
      <c r="T49" s="48"/>
      <c r="U49" s="48"/>
    </row>
    <row r="50" spans="1:21" ht="30.75" customHeight="1" x14ac:dyDescent="0.15">
      <c r="A50" s="48"/>
      <c r="B50" s="1178"/>
      <c r="C50" s="1179"/>
      <c r="D50" s="62"/>
      <c r="E50" s="1155" t="s">
        <v>15</v>
      </c>
      <c r="F50" s="1155"/>
      <c r="G50" s="1155"/>
      <c r="H50" s="1155"/>
      <c r="I50" s="1155"/>
      <c r="J50" s="1156"/>
      <c r="K50" s="63">
        <v>159</v>
      </c>
      <c r="L50" s="64">
        <v>199</v>
      </c>
      <c r="M50" s="64">
        <v>220</v>
      </c>
      <c r="N50" s="64">
        <v>215</v>
      </c>
      <c r="O50" s="65">
        <v>211</v>
      </c>
      <c r="P50" s="48"/>
      <c r="Q50" s="48"/>
      <c r="R50" s="48"/>
      <c r="S50" s="48"/>
      <c r="T50" s="48"/>
      <c r="U50" s="48"/>
    </row>
    <row r="51" spans="1:21" ht="30.75" customHeight="1" x14ac:dyDescent="0.15">
      <c r="A51" s="48"/>
      <c r="B51" s="1180"/>
      <c r="C51" s="1181"/>
      <c r="D51" s="66"/>
      <c r="E51" s="1155" t="s">
        <v>16</v>
      </c>
      <c r="F51" s="1155"/>
      <c r="G51" s="1155"/>
      <c r="H51" s="1155"/>
      <c r="I51" s="1155"/>
      <c r="J51" s="1156"/>
      <c r="K51" s="63">
        <v>2</v>
      </c>
      <c r="L51" s="64">
        <v>0</v>
      </c>
      <c r="M51" s="64">
        <v>0</v>
      </c>
      <c r="N51" s="64" t="s">
        <v>496</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13206</v>
      </c>
      <c r="L52" s="64">
        <v>12576</v>
      </c>
      <c r="M52" s="64">
        <v>12294</v>
      </c>
      <c r="N52" s="64">
        <v>12337</v>
      </c>
      <c r="O52" s="65">
        <v>12376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9284</v>
      </c>
      <c r="L53" s="69">
        <v>8251</v>
      </c>
      <c r="M53" s="69">
        <v>8885</v>
      </c>
      <c r="N53" s="69">
        <v>9005</v>
      </c>
      <c r="O53" s="70">
        <v>8876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15">
      <c r="B58" s="1161" t="s">
        <v>24</v>
      </c>
      <c r="C58" s="1162"/>
      <c r="D58" s="1167" t="s">
        <v>25</v>
      </c>
      <c r="E58" s="1168"/>
      <c r="F58" s="1168"/>
      <c r="G58" s="1168"/>
      <c r="H58" s="1168"/>
      <c r="I58" s="1168"/>
      <c r="J58" s="1169"/>
      <c r="K58" s="83">
        <v>0</v>
      </c>
      <c r="L58" s="84">
        <v>83</v>
      </c>
      <c r="M58" s="84">
        <v>0</v>
      </c>
      <c r="N58" s="84">
        <v>0</v>
      </c>
      <c r="O58" s="85">
        <v>0</v>
      </c>
    </row>
    <row r="59" spans="1:21" ht="31.5" customHeight="1" x14ac:dyDescent="0.15">
      <c r="B59" s="1163"/>
      <c r="C59" s="1164"/>
      <c r="D59" s="1170" t="s">
        <v>26</v>
      </c>
      <c r="E59" s="1171"/>
      <c r="F59" s="1171"/>
      <c r="G59" s="1171"/>
      <c r="H59" s="1171"/>
      <c r="I59" s="1171"/>
      <c r="J59" s="1172"/>
      <c r="K59" s="86">
        <v>50</v>
      </c>
      <c r="L59" s="87">
        <v>67</v>
      </c>
      <c r="M59" s="87">
        <v>0</v>
      </c>
      <c r="N59" s="87">
        <v>67</v>
      </c>
      <c r="O59" s="88">
        <v>167</v>
      </c>
    </row>
    <row r="60" spans="1:21" ht="31.5" customHeight="1" thickBot="1" x14ac:dyDescent="0.2">
      <c r="B60" s="1165"/>
      <c r="C60" s="1166"/>
      <c r="D60" s="1173" t="s">
        <v>27</v>
      </c>
      <c r="E60" s="1174"/>
      <c r="F60" s="1174"/>
      <c r="G60" s="1174"/>
      <c r="H60" s="1174"/>
      <c r="I60" s="1174"/>
      <c r="J60" s="1175"/>
      <c r="K60" s="89">
        <v>50</v>
      </c>
      <c r="L60" s="90">
        <v>67</v>
      </c>
      <c r="M60" s="90">
        <v>0</v>
      </c>
      <c r="N60" s="90">
        <v>83</v>
      </c>
      <c r="O60" s="91">
        <v>200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b0LrfP/S8ajuyj/2/TSi8b1PIHHj1AeJ3c1qHRkqd8VwE6evFDCiHBxctxgeUT/mJlxUa7HhMjCDPKL0FVavA==" saltValue="tyTHAtYcO7TAoyeqLA63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534</v>
      </c>
      <c r="J40" s="103" t="s">
        <v>535</v>
      </c>
      <c r="K40" s="103" t="s">
        <v>536</v>
      </c>
      <c r="L40" s="103" t="s">
        <v>537</v>
      </c>
      <c r="M40" s="104" t="s">
        <v>538</v>
      </c>
    </row>
    <row r="41" spans="2:13" ht="27.75" customHeight="1" x14ac:dyDescent="0.15">
      <c r="B41" s="1196" t="s">
        <v>30</v>
      </c>
      <c r="C41" s="1197"/>
      <c r="D41" s="105"/>
      <c r="E41" s="1198" t="s">
        <v>31</v>
      </c>
      <c r="F41" s="1198"/>
      <c r="G41" s="1198"/>
      <c r="H41" s="1199"/>
      <c r="I41" s="355">
        <v>211206</v>
      </c>
      <c r="J41" s="356">
        <v>210769</v>
      </c>
      <c r="K41" s="356">
        <v>210890</v>
      </c>
      <c r="L41" s="356">
        <v>210254</v>
      </c>
      <c r="M41" s="357">
        <v>205954</v>
      </c>
    </row>
    <row r="42" spans="2:13" ht="27.75" customHeight="1" x14ac:dyDescent="0.15">
      <c r="B42" s="1186"/>
      <c r="C42" s="1187"/>
      <c r="D42" s="106"/>
      <c r="E42" s="1190" t="s">
        <v>32</v>
      </c>
      <c r="F42" s="1190"/>
      <c r="G42" s="1190"/>
      <c r="H42" s="1191"/>
      <c r="I42" s="358">
        <v>2689</v>
      </c>
      <c r="J42" s="359">
        <v>2591</v>
      </c>
      <c r="K42" s="359">
        <v>2460</v>
      </c>
      <c r="L42" s="359">
        <v>2255</v>
      </c>
      <c r="M42" s="360">
        <v>2054</v>
      </c>
    </row>
    <row r="43" spans="2:13" ht="27.75" customHeight="1" x14ac:dyDescent="0.15">
      <c r="B43" s="1186"/>
      <c r="C43" s="1187"/>
      <c r="D43" s="106"/>
      <c r="E43" s="1190" t="s">
        <v>33</v>
      </c>
      <c r="F43" s="1190"/>
      <c r="G43" s="1190"/>
      <c r="H43" s="1191"/>
      <c r="I43" s="358">
        <v>55631</v>
      </c>
      <c r="J43" s="359">
        <v>54555</v>
      </c>
      <c r="K43" s="359">
        <v>53365</v>
      </c>
      <c r="L43" s="359">
        <v>53135</v>
      </c>
      <c r="M43" s="360">
        <v>51109</v>
      </c>
    </row>
    <row r="44" spans="2:13" ht="27.75" customHeight="1" x14ac:dyDescent="0.15">
      <c r="B44" s="1186"/>
      <c r="C44" s="1187"/>
      <c r="D44" s="106"/>
      <c r="E44" s="1190" t="s">
        <v>34</v>
      </c>
      <c r="F44" s="1190"/>
      <c r="G44" s="1190"/>
      <c r="H44" s="1191"/>
      <c r="I44" s="358">
        <v>7455</v>
      </c>
      <c r="J44" s="359">
        <v>6838</v>
      </c>
      <c r="K44" s="359">
        <v>6207</v>
      </c>
      <c r="L44" s="359">
        <v>5889</v>
      </c>
      <c r="M44" s="360">
        <v>5476</v>
      </c>
    </row>
    <row r="45" spans="2:13" ht="27.75" customHeight="1" x14ac:dyDescent="0.15">
      <c r="B45" s="1186"/>
      <c r="C45" s="1187"/>
      <c r="D45" s="106"/>
      <c r="E45" s="1190" t="s">
        <v>35</v>
      </c>
      <c r="F45" s="1190"/>
      <c r="G45" s="1190"/>
      <c r="H45" s="1191"/>
      <c r="I45" s="358">
        <v>17385</v>
      </c>
      <c r="J45" s="359">
        <v>17407</v>
      </c>
      <c r="K45" s="359">
        <v>17505</v>
      </c>
      <c r="L45" s="359">
        <v>17174</v>
      </c>
      <c r="M45" s="360">
        <v>17625</v>
      </c>
    </row>
    <row r="46" spans="2:13" ht="27.75" customHeight="1" x14ac:dyDescent="0.15">
      <c r="B46" s="1186"/>
      <c r="C46" s="1187"/>
      <c r="D46" s="107"/>
      <c r="E46" s="1190" t="s">
        <v>36</v>
      </c>
      <c r="F46" s="1190"/>
      <c r="G46" s="1190"/>
      <c r="H46" s="1191"/>
      <c r="I46" s="358" t="s">
        <v>496</v>
      </c>
      <c r="J46" s="359" t="s">
        <v>496</v>
      </c>
      <c r="K46" s="359" t="s">
        <v>496</v>
      </c>
      <c r="L46" s="359" t="s">
        <v>496</v>
      </c>
      <c r="M46" s="360" t="s">
        <v>496</v>
      </c>
    </row>
    <row r="47" spans="2:13" ht="27.75" customHeight="1" x14ac:dyDescent="0.15">
      <c r="B47" s="1186"/>
      <c r="C47" s="1187"/>
      <c r="D47" s="108"/>
      <c r="E47" s="1200" t="s">
        <v>37</v>
      </c>
      <c r="F47" s="1201"/>
      <c r="G47" s="1201"/>
      <c r="H47" s="1202"/>
      <c r="I47" s="358" t="s">
        <v>496</v>
      </c>
      <c r="J47" s="359" t="s">
        <v>496</v>
      </c>
      <c r="K47" s="359" t="s">
        <v>496</v>
      </c>
      <c r="L47" s="359" t="s">
        <v>496</v>
      </c>
      <c r="M47" s="360" t="s">
        <v>496</v>
      </c>
    </row>
    <row r="48" spans="2:13" ht="27.75" customHeight="1" x14ac:dyDescent="0.15">
      <c r="B48" s="1186"/>
      <c r="C48" s="1187"/>
      <c r="D48" s="106"/>
      <c r="E48" s="1190" t="s">
        <v>38</v>
      </c>
      <c r="F48" s="1190"/>
      <c r="G48" s="1190"/>
      <c r="H48" s="1191"/>
      <c r="I48" s="358" t="s">
        <v>496</v>
      </c>
      <c r="J48" s="359" t="s">
        <v>496</v>
      </c>
      <c r="K48" s="359" t="s">
        <v>496</v>
      </c>
      <c r="L48" s="359" t="s">
        <v>496</v>
      </c>
      <c r="M48" s="360" t="s">
        <v>496</v>
      </c>
    </row>
    <row r="49" spans="2:13" ht="27.75" customHeight="1" x14ac:dyDescent="0.15">
      <c r="B49" s="1188"/>
      <c r="C49" s="1189"/>
      <c r="D49" s="106"/>
      <c r="E49" s="1190" t="s">
        <v>39</v>
      </c>
      <c r="F49" s="1190"/>
      <c r="G49" s="1190"/>
      <c r="H49" s="1191"/>
      <c r="I49" s="358" t="s">
        <v>496</v>
      </c>
      <c r="J49" s="359" t="s">
        <v>496</v>
      </c>
      <c r="K49" s="359" t="s">
        <v>496</v>
      </c>
      <c r="L49" s="359" t="s">
        <v>496</v>
      </c>
      <c r="M49" s="360" t="s">
        <v>496</v>
      </c>
    </row>
    <row r="50" spans="2:13" ht="27.75" customHeight="1" x14ac:dyDescent="0.15">
      <c r="B50" s="1184" t="s">
        <v>40</v>
      </c>
      <c r="C50" s="1185"/>
      <c r="D50" s="109"/>
      <c r="E50" s="1190" t="s">
        <v>41</v>
      </c>
      <c r="F50" s="1190"/>
      <c r="G50" s="1190"/>
      <c r="H50" s="1191"/>
      <c r="I50" s="358">
        <v>12147</v>
      </c>
      <c r="J50" s="359">
        <v>12513</v>
      </c>
      <c r="K50" s="359">
        <v>6462</v>
      </c>
      <c r="L50" s="359">
        <v>17343</v>
      </c>
      <c r="M50" s="360">
        <v>18602</v>
      </c>
    </row>
    <row r="51" spans="2:13" ht="27.75" customHeight="1" x14ac:dyDescent="0.15">
      <c r="B51" s="1186"/>
      <c r="C51" s="1187"/>
      <c r="D51" s="106"/>
      <c r="E51" s="1190" t="s">
        <v>42</v>
      </c>
      <c r="F51" s="1190"/>
      <c r="G51" s="1190"/>
      <c r="H51" s="1191"/>
      <c r="I51" s="358">
        <v>5342</v>
      </c>
      <c r="J51" s="359">
        <v>6197</v>
      </c>
      <c r="K51" s="359">
        <v>6853</v>
      </c>
      <c r="L51" s="359">
        <v>7008</v>
      </c>
      <c r="M51" s="360">
        <v>7016</v>
      </c>
    </row>
    <row r="52" spans="2:13" ht="27.75" customHeight="1" x14ac:dyDescent="0.15">
      <c r="B52" s="1188"/>
      <c r="C52" s="1189"/>
      <c r="D52" s="106"/>
      <c r="E52" s="1190" t="s">
        <v>43</v>
      </c>
      <c r="F52" s="1190"/>
      <c r="G52" s="1190"/>
      <c r="H52" s="1191"/>
      <c r="I52" s="358">
        <v>157724</v>
      </c>
      <c r="J52" s="359">
        <v>157862</v>
      </c>
      <c r="K52" s="359">
        <v>156303</v>
      </c>
      <c r="L52" s="359">
        <v>154727</v>
      </c>
      <c r="M52" s="360">
        <v>150839</v>
      </c>
    </row>
    <row r="53" spans="2:13" ht="27.75" customHeight="1" thickBot="1" x14ac:dyDescent="0.2">
      <c r="B53" s="1192" t="s">
        <v>19</v>
      </c>
      <c r="C53" s="1193"/>
      <c r="D53" s="110"/>
      <c r="E53" s="1194" t="s">
        <v>44</v>
      </c>
      <c r="F53" s="1194"/>
      <c r="G53" s="1194"/>
      <c r="H53" s="1195"/>
      <c r="I53" s="361">
        <v>119153</v>
      </c>
      <c r="J53" s="362">
        <v>115588</v>
      </c>
      <c r="K53" s="362">
        <v>120810</v>
      </c>
      <c r="L53" s="362">
        <v>109629</v>
      </c>
      <c r="M53" s="363">
        <v>105761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ajEnOF31EeF0XuxXYhGlDDFM2efLiCZpjyccdeRxQ11tsBAAs7C5ZX6i5oKbAX26nzuPfYrnZZVTqbeoIbVzQ==" saltValue="HsNCg2ClAaeSnvAm4n/7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536</v>
      </c>
      <c r="G54" s="119" t="s">
        <v>537</v>
      </c>
      <c r="H54" s="120" t="s">
        <v>538</v>
      </c>
    </row>
    <row r="55" spans="2:8" ht="52.5" customHeight="1" x14ac:dyDescent="0.15">
      <c r="B55" s="121"/>
      <c r="C55" s="1211" t="s">
        <v>46</v>
      </c>
      <c r="D55" s="1211"/>
      <c r="E55" s="1212"/>
      <c r="F55" s="122">
        <v>3326</v>
      </c>
      <c r="G55" s="122">
        <v>5777</v>
      </c>
      <c r="H55" s="123">
        <v>6277</v>
      </c>
    </row>
    <row r="56" spans="2:8" ht="52.5" customHeight="1" x14ac:dyDescent="0.15">
      <c r="B56" s="124"/>
      <c r="C56" s="1213" t="s">
        <v>47</v>
      </c>
      <c r="D56" s="1213"/>
      <c r="E56" s="1214"/>
      <c r="F56" s="125">
        <v>3348</v>
      </c>
      <c r="G56" s="125">
        <v>3358</v>
      </c>
      <c r="H56" s="126">
        <v>3736</v>
      </c>
    </row>
    <row r="57" spans="2:8" ht="53.25" customHeight="1" x14ac:dyDescent="0.15">
      <c r="B57" s="124"/>
      <c r="C57" s="1215" t="s">
        <v>48</v>
      </c>
      <c r="D57" s="1215"/>
      <c r="E57" s="1216"/>
      <c r="F57" s="127">
        <v>5695</v>
      </c>
      <c r="G57" s="127">
        <v>5649</v>
      </c>
      <c r="H57" s="128">
        <v>5559</v>
      </c>
    </row>
    <row r="58" spans="2:8" ht="45.75" customHeight="1" x14ac:dyDescent="0.15">
      <c r="B58" s="129"/>
      <c r="C58" s="1203" t="s">
        <v>586</v>
      </c>
      <c r="D58" s="1204"/>
      <c r="E58" s="1205"/>
      <c r="F58" s="130">
        <v>2486</v>
      </c>
      <c r="G58" s="130">
        <v>2468</v>
      </c>
      <c r="H58" s="131">
        <v>2404</v>
      </c>
    </row>
    <row r="59" spans="2:8" ht="45.75" customHeight="1" x14ac:dyDescent="0.15">
      <c r="B59" s="129"/>
      <c r="C59" s="1203" t="s">
        <v>587</v>
      </c>
      <c r="D59" s="1204"/>
      <c r="E59" s="1205"/>
      <c r="F59" s="130">
        <v>643</v>
      </c>
      <c r="G59" s="130">
        <v>635</v>
      </c>
      <c r="H59" s="131">
        <v>564</v>
      </c>
    </row>
    <row r="60" spans="2:8" ht="45.75" customHeight="1" x14ac:dyDescent="0.15">
      <c r="B60" s="129"/>
      <c r="C60" s="1203" t="s">
        <v>588</v>
      </c>
      <c r="D60" s="1204"/>
      <c r="E60" s="1205"/>
      <c r="F60" s="130">
        <v>501</v>
      </c>
      <c r="G60" s="130">
        <v>501</v>
      </c>
      <c r="H60" s="131">
        <v>486</v>
      </c>
    </row>
    <row r="61" spans="2:8" ht="45.75" customHeight="1" x14ac:dyDescent="0.15">
      <c r="B61" s="129"/>
      <c r="C61" s="1203" t="s">
        <v>589</v>
      </c>
      <c r="D61" s="1204"/>
      <c r="E61" s="1205"/>
      <c r="F61" s="130">
        <v>452</v>
      </c>
      <c r="G61" s="130">
        <v>453</v>
      </c>
      <c r="H61" s="131">
        <v>453</v>
      </c>
    </row>
    <row r="62" spans="2:8" ht="45.75" customHeight="1" thickBot="1" x14ac:dyDescent="0.2">
      <c r="B62" s="132"/>
      <c r="C62" s="1206" t="s">
        <v>590</v>
      </c>
      <c r="D62" s="1207"/>
      <c r="E62" s="1208"/>
      <c r="F62" s="133">
        <v>595</v>
      </c>
      <c r="G62" s="133">
        <v>519</v>
      </c>
      <c r="H62" s="134">
        <v>391</v>
      </c>
    </row>
    <row r="63" spans="2:8" ht="52.5" customHeight="1" thickBot="1" x14ac:dyDescent="0.2">
      <c r="B63" s="135"/>
      <c r="C63" s="1209" t="s">
        <v>49</v>
      </c>
      <c r="D63" s="1209"/>
      <c r="E63" s="1210"/>
      <c r="F63" s="136">
        <v>12370</v>
      </c>
      <c r="G63" s="136">
        <v>14784</v>
      </c>
      <c r="H63" s="137">
        <v>15572</v>
      </c>
    </row>
    <row r="64" spans="2:8" x14ac:dyDescent="0.15"/>
  </sheetData>
  <sheetProtection algorithmName="SHA-512" hashValue="K3LhusKoYief/inIf3EAUvXoX53DEW8H4yvBuFVlT9PwibxGny7oLV77iGKGQnoM2V6IKzkjAynNCVd9uFQJ8w==" saltValue="VbBtJspN3lncYmwwmkt4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533</v>
      </c>
      <c r="G2" s="151"/>
      <c r="H2" s="152"/>
    </row>
    <row r="3" spans="1:8" x14ac:dyDescent="0.15">
      <c r="A3" s="148" t="s">
        <v>526</v>
      </c>
      <c r="B3" s="153"/>
      <c r="C3" s="154"/>
      <c r="D3" s="155">
        <v>78780</v>
      </c>
      <c r="E3" s="156"/>
      <c r="F3" s="157">
        <v>51849</v>
      </c>
      <c r="G3" s="158"/>
      <c r="H3" s="159"/>
    </row>
    <row r="4" spans="1:8" x14ac:dyDescent="0.15">
      <c r="A4" s="160"/>
      <c r="B4" s="161"/>
      <c r="C4" s="162"/>
      <c r="D4" s="163">
        <v>54952</v>
      </c>
      <c r="E4" s="164"/>
      <c r="F4" s="165">
        <v>26326</v>
      </c>
      <c r="G4" s="166"/>
      <c r="H4" s="167"/>
    </row>
    <row r="5" spans="1:8" x14ac:dyDescent="0.15">
      <c r="A5" s="148" t="s">
        <v>528</v>
      </c>
      <c r="B5" s="153"/>
      <c r="C5" s="154"/>
      <c r="D5" s="155">
        <v>49160</v>
      </c>
      <c r="E5" s="156"/>
      <c r="F5" s="157">
        <v>52191</v>
      </c>
      <c r="G5" s="158"/>
      <c r="H5" s="159"/>
    </row>
    <row r="6" spans="1:8" x14ac:dyDescent="0.15">
      <c r="A6" s="160"/>
      <c r="B6" s="161"/>
      <c r="C6" s="162"/>
      <c r="D6" s="163">
        <v>23147</v>
      </c>
      <c r="E6" s="164"/>
      <c r="F6" s="165">
        <v>26807</v>
      </c>
      <c r="G6" s="166"/>
      <c r="H6" s="167"/>
    </row>
    <row r="7" spans="1:8" x14ac:dyDescent="0.15">
      <c r="A7" s="148" t="s">
        <v>529</v>
      </c>
      <c r="B7" s="153"/>
      <c r="C7" s="154"/>
      <c r="D7" s="155">
        <v>46640</v>
      </c>
      <c r="E7" s="156"/>
      <c r="F7" s="157">
        <v>48105</v>
      </c>
      <c r="G7" s="158"/>
      <c r="H7" s="159"/>
    </row>
    <row r="8" spans="1:8" x14ac:dyDescent="0.15">
      <c r="A8" s="160"/>
      <c r="B8" s="161"/>
      <c r="C8" s="162"/>
      <c r="D8" s="163">
        <v>24388</v>
      </c>
      <c r="E8" s="164"/>
      <c r="F8" s="165">
        <v>24072</v>
      </c>
      <c r="G8" s="166"/>
      <c r="H8" s="167"/>
    </row>
    <row r="9" spans="1:8" x14ac:dyDescent="0.15">
      <c r="A9" s="148" t="s">
        <v>530</v>
      </c>
      <c r="B9" s="153"/>
      <c r="C9" s="154"/>
      <c r="D9" s="155">
        <v>51478</v>
      </c>
      <c r="E9" s="156"/>
      <c r="F9" s="157">
        <v>47446</v>
      </c>
      <c r="G9" s="158"/>
      <c r="H9" s="159"/>
    </row>
    <row r="10" spans="1:8" x14ac:dyDescent="0.15">
      <c r="A10" s="160"/>
      <c r="B10" s="161"/>
      <c r="C10" s="162"/>
      <c r="D10" s="163">
        <v>29108</v>
      </c>
      <c r="E10" s="164"/>
      <c r="F10" s="165">
        <v>24371</v>
      </c>
      <c r="G10" s="166"/>
      <c r="H10" s="167"/>
    </row>
    <row r="11" spans="1:8" x14ac:dyDescent="0.15">
      <c r="A11" s="148" t="s">
        <v>531</v>
      </c>
      <c r="B11" s="153"/>
      <c r="C11" s="154"/>
      <c r="D11" s="155">
        <v>42956</v>
      </c>
      <c r="E11" s="156"/>
      <c r="F11" s="157">
        <v>48387</v>
      </c>
      <c r="G11" s="158"/>
      <c r="H11" s="159"/>
    </row>
    <row r="12" spans="1:8" x14ac:dyDescent="0.15">
      <c r="A12" s="160"/>
      <c r="B12" s="161"/>
      <c r="C12" s="168"/>
      <c r="D12" s="163">
        <v>22892</v>
      </c>
      <c r="E12" s="164"/>
      <c r="F12" s="165">
        <v>25592</v>
      </c>
      <c r="G12" s="166"/>
      <c r="H12" s="167"/>
    </row>
    <row r="13" spans="1:8" x14ac:dyDescent="0.15">
      <c r="A13" s="148"/>
      <c r="B13" s="153"/>
      <c r="C13" s="169"/>
      <c r="D13" s="170">
        <v>53803</v>
      </c>
      <c r="E13" s="171"/>
      <c r="F13" s="172">
        <v>49596</v>
      </c>
      <c r="G13" s="173"/>
      <c r="H13" s="159"/>
    </row>
    <row r="14" spans="1:8" x14ac:dyDescent="0.15">
      <c r="A14" s="160"/>
      <c r="B14" s="161"/>
      <c r="C14" s="162"/>
      <c r="D14" s="163">
        <v>30897</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0.52</v>
      </c>
      <c r="C19" s="174">
        <f>ROUND(VALUE(SUBSTITUTE(実質収支比率等に係る経年分析!G$48,"▲","-")),2)</f>
        <v>0.69</v>
      </c>
      <c r="D19" s="174">
        <f>ROUND(VALUE(SUBSTITUTE(実質収支比率等に係る経年分析!H$48,"▲","-")),2)</f>
        <v>6.01</v>
      </c>
      <c r="E19" s="174">
        <f>ROUND(VALUE(SUBSTITUTE(実質収支比率等に係る経年分析!I$48,"▲","-")),2)</f>
        <v>1.76</v>
      </c>
      <c r="F19" s="174">
        <f>ROUND(VALUE(SUBSTITUTE(実質収支比率等に係る経年分析!J$48,"▲","-")),2)</f>
        <v>0.51</v>
      </c>
    </row>
    <row r="20" spans="1:11" x14ac:dyDescent="0.15">
      <c r="A20" s="174" t="s">
        <v>53</v>
      </c>
      <c r="B20" s="174">
        <f>ROUND(VALUE(SUBSTITUTE(実質収支比率等に係る経年分析!F$47,"▲","-")),2)</f>
        <v>3.61</v>
      </c>
      <c r="C20" s="174">
        <f>ROUND(VALUE(SUBSTITUTE(実質収支比率等に係る経年分析!G$47,"▲","-")),2)</f>
        <v>3.86</v>
      </c>
      <c r="D20" s="174">
        <f>ROUND(VALUE(SUBSTITUTE(実質収支比率等に係る経年分析!H$47,"▲","-")),2)</f>
        <v>4.09</v>
      </c>
      <c r="E20" s="174">
        <f>ROUND(VALUE(SUBSTITUTE(実質収支比率等に係る経年分析!I$47,"▲","-")),2)</f>
        <v>7.25</v>
      </c>
      <c r="F20" s="174">
        <f>ROUND(VALUE(SUBSTITUTE(実質収支比率等に係る経年分析!J$47,"▲","-")),2)</f>
        <v>7.78</v>
      </c>
    </row>
    <row r="21" spans="1:11" x14ac:dyDescent="0.15">
      <c r="A21" s="174" t="s">
        <v>54</v>
      </c>
      <c r="B21" s="174">
        <f>IF(ISNUMBER(VALUE(SUBSTITUTE(実質収支比率等に係る経年分析!F$49,"▲","-"))),ROUND(VALUE(SUBSTITUTE(実質収支比率等に係る経年分析!F$49,"▲","-")),2),NA())</f>
        <v>-0.47</v>
      </c>
      <c r="C21" s="174">
        <f>IF(ISNUMBER(VALUE(SUBSTITUTE(実質収支比率等に係る経年分析!G$49,"▲","-"))),ROUND(VALUE(SUBSTITUTE(実質収支比率等に係る経年分析!G$49,"▲","-")),2),NA())</f>
        <v>0.18</v>
      </c>
      <c r="D21" s="174">
        <f>IF(ISNUMBER(VALUE(SUBSTITUTE(実質収支比率等に係る経年分析!H$49,"▲","-"))),ROUND(VALUE(SUBSTITUTE(実質収支比率等に係る経年分析!H$49,"▲","-")),2),NA())</f>
        <v>5.34</v>
      </c>
      <c r="E21" s="174">
        <f>IF(ISNUMBER(VALUE(SUBSTITUTE(実質収支比率等に係る経年分析!I$49,"▲","-"))),ROUND(VALUE(SUBSTITUTE(実質収支比率等に係る経年分析!I$49,"▲","-")),2),NA())</f>
        <v>-4.37</v>
      </c>
      <c r="F21" s="174">
        <f>IF(ISNUMBER(VALUE(SUBSTITUTE(実質収支比率等に係る経年分析!J$49,"▲","-"))),ROUND(VALUE(SUBSTITUTE(実質収支比率等に係る経年分析!J$49,"▲","-")),2),NA())</f>
        <v>-1.2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0.23</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0.05</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f>IF(ROUND(VALUE(SUBSTITUTE(連結実質赤字比率に係る赤字・黒字の構成分析!H$42,"▲", "-")), 2) &lt; 0, ABS(ROUND(VALUE(SUBSTITUTE(連結実質赤字比率に係る赤字・黒字の構成分析!H$42,"▲", "-")), 2)), NA())</f>
        <v>0.04</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#N/A</v>
      </c>
      <c r="I28" s="175">
        <f>IF(ROUND(VALUE(SUBSTITUTE(連結実質赤字比率に係る赤字・黒字の構成分析!I$42,"▲", "-")), 2) &gt;= 0, ABS(ROUND(VALUE(SUBSTITUTE(連結実質赤字比率に係る赤字・黒字の構成分析!I$42,"▲", "-")), 2)), NA())</f>
        <v>0</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0.22</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0.33</v>
      </c>
    </row>
    <row r="31" spans="1:11" x14ac:dyDescent="0.15">
      <c r="A31" s="175" t="str">
        <f>IF(連結実質赤字比率に係る赤字・黒字の構成分析!C$39="",NA(),連結実質赤字比率に係る赤字・黒字の構成分析!C$39)</f>
        <v>一般会計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1.75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1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4.33</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13.13</v>
      </c>
    </row>
    <row r="35" spans="1:16" x14ac:dyDescent="0.15">
      <c r="A35" s="175" t="str">
        <f>IF(連結実質赤字比率に係る赤字・黒字の構成分析!C$35="",NA(),連結実質赤字比率に係る赤字・黒字の構成分析!C$35)</f>
        <v>駐車場事業特別会計</v>
      </c>
      <c r="B35" s="175">
        <f>IF(ROUND(VALUE(SUBSTITUTE(連結実質赤字比率に係る赤字・黒字の構成分析!F$35,"▲", "-")), 2) &lt; 0, ABS(ROUND(VALUE(SUBSTITUTE(連結実質赤字比率に係る赤字・黒字の構成分析!F$35,"▲", "-")), 2)), NA())</f>
        <v>0.33</v>
      </c>
      <c r="C35" s="175" t="e">
        <f>IF(ROUND(VALUE(SUBSTITUTE(連結実質赤字比率に係る赤字・黒字の構成分析!F$35,"▲", "-")), 2) &gt;= 0, ABS(ROUND(VALUE(SUBSTITUTE(連結実質赤字比率に係る赤字・黒字の構成分析!F$35,"▲", "-")), 2)), NA())</f>
        <v>#N/A</v>
      </c>
      <c r="D35" s="175">
        <f>IF(ROUND(VALUE(SUBSTITUTE(連結実質赤字比率に係る赤字・黒字の構成分析!G$35,"▲", "-")), 2) &lt; 0, ABS(ROUND(VALUE(SUBSTITUTE(連結実質赤字比率に係る赤字・黒字の構成分析!G$35,"▲", "-")), 2)), NA())</f>
        <v>0.31</v>
      </c>
      <c r="E35" s="175" t="e">
        <f>IF(ROUND(VALUE(SUBSTITUTE(連結実質赤字比率に係る赤字・黒字の構成分析!G$35,"▲", "-")), 2) &gt;= 0, ABS(ROUND(VALUE(SUBSTITUTE(連結実質赤字比率に係る赤字・黒字の構成分析!G$35,"▲", "-")), 2)), NA())</f>
        <v>#N/A</v>
      </c>
      <c r="F35" s="175">
        <f>IF(ROUND(VALUE(SUBSTITUTE(連結実質赤字比率に係る赤字・黒字の構成分析!H$35,"▲", "-")), 2) &lt; 0, ABS(ROUND(VALUE(SUBSTITUTE(連結実質赤字比率に係る赤字・黒字の構成分析!H$35,"▲", "-")), 2)), NA())</f>
        <v>0.25</v>
      </c>
      <c r="G35" s="175" t="e">
        <f>IF(ROUND(VALUE(SUBSTITUTE(連結実質赤字比率に係る赤字・黒字の構成分析!H$35,"▲", "-")), 2) &gt;= 0, ABS(ROUND(VALUE(SUBSTITUTE(連結実質赤字比率に係る赤字・黒字の構成分析!H$35,"▲", "-")), 2)), NA())</f>
        <v>#N/A</v>
      </c>
      <c r="H35" s="175">
        <f>IF(ROUND(VALUE(SUBSTITUTE(連結実質赤字比率に係る赤字・黒字の構成分析!I$35,"▲", "-")), 2) &lt; 0, ABS(ROUND(VALUE(SUBSTITUTE(連結実質赤字比率に係る赤字・黒字の構成分析!I$35,"▲", "-")), 2)), NA())</f>
        <v>0.19</v>
      </c>
      <c r="I35" s="175" t="e">
        <f>IF(ROUND(VALUE(SUBSTITUTE(連結実質赤字比率に係る赤字・黒字の構成分析!I$35,"▲", "-")), 2) &gt;= 0, ABS(ROUND(VALUE(SUBSTITUTE(連結実質赤字比率に係る赤字・黒字の構成分析!I$35,"▲", "-")), 2)), NA())</f>
        <v>#N/A</v>
      </c>
      <c r="J35" s="175">
        <f>IF(ROUND(VALUE(SUBSTITUTE(連結実質赤字比率に係る赤字・黒字の構成分析!J$35,"▲", "-")), 2) &lt; 0, ABS(ROUND(VALUE(SUBSTITUTE(連結実質赤字比率に係る赤字・黒字の構成分析!J$35,"▲", "-")), 2)), NA())</f>
        <v>0.1</v>
      </c>
      <c r="K35" s="175" t="e">
        <f>IF(ROUND(VALUE(SUBSTITUTE(連結実質赤字比率に係る赤字・黒字の構成分析!J$35,"▲", "-")), 2) &gt;= 0, ABS(ROUND(VALUE(SUBSTITUTE(連結実質赤字比率に係る赤字・黒字の構成分析!J$35,"▲", "-")), 2)), NA())</f>
        <v>#N/A</v>
      </c>
    </row>
    <row r="36" spans="1:16" x14ac:dyDescent="0.15">
      <c r="A36" s="175" t="str">
        <f>IF(連結実質赤字比率に係る赤字・黒字の構成分析!C$34="",NA(),連結実質赤字比率に係る赤字・黒字の構成分析!C$34)</f>
        <v>収益事業特別会計</v>
      </c>
      <c r="B36" s="175">
        <f>IF(ROUND(VALUE(SUBSTITUTE(連結実質赤字比率に係る赤字・黒字の構成分析!F$34,"▲", "-")), 2) &lt; 0, ABS(ROUND(VALUE(SUBSTITUTE(連結実質赤字比率に係る赤字・黒字の構成分析!F$34,"▲", "-")), 2)), NA())</f>
        <v>6.66</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6.2</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5.65</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5.0999999999999996</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4.34</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13206</v>
      </c>
      <c r="E42" s="176"/>
      <c r="F42" s="176"/>
      <c r="G42" s="176">
        <f>'実質公債費比率（分子）の構造'!L$52</f>
        <v>12576</v>
      </c>
      <c r="H42" s="176"/>
      <c r="I42" s="176"/>
      <c r="J42" s="176">
        <f>'実質公債費比率（分子）の構造'!M$52</f>
        <v>12294</v>
      </c>
      <c r="K42" s="176"/>
      <c r="L42" s="176"/>
      <c r="M42" s="176">
        <f>'実質公債費比率（分子）の構造'!N$52</f>
        <v>12337</v>
      </c>
      <c r="N42" s="176"/>
      <c r="O42" s="176"/>
      <c r="P42" s="176">
        <f>'実質公債費比率（分子）の構造'!O$52</f>
        <v>12376</v>
      </c>
    </row>
    <row r="43" spans="1:16" x14ac:dyDescent="0.15">
      <c r="A43" s="176" t="s">
        <v>16</v>
      </c>
      <c r="B43" s="176">
        <f>'実質公債費比率（分子）の構造'!K$51</f>
        <v>2</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159</v>
      </c>
      <c r="C44" s="176"/>
      <c r="D44" s="176"/>
      <c r="E44" s="176">
        <f>'実質公債費比率（分子）の構造'!L$50</f>
        <v>199</v>
      </c>
      <c r="F44" s="176"/>
      <c r="G44" s="176"/>
      <c r="H44" s="176">
        <f>'実質公債費比率（分子）の構造'!M$50</f>
        <v>220</v>
      </c>
      <c r="I44" s="176"/>
      <c r="J44" s="176"/>
      <c r="K44" s="176">
        <f>'実質公債費比率（分子）の構造'!N$50</f>
        <v>215</v>
      </c>
      <c r="L44" s="176"/>
      <c r="M44" s="176"/>
      <c r="N44" s="176">
        <f>'実質公債費比率（分子）の構造'!O$50</f>
        <v>211</v>
      </c>
      <c r="O44" s="176"/>
      <c r="P44" s="176"/>
    </row>
    <row r="45" spans="1:16" x14ac:dyDescent="0.15">
      <c r="A45" s="176" t="s">
        <v>63</v>
      </c>
      <c r="B45" s="176">
        <f>'実質公債費比率（分子）の構造'!K$49</f>
        <v>925</v>
      </c>
      <c r="C45" s="176"/>
      <c r="D45" s="176"/>
      <c r="E45" s="176">
        <f>'実質公債費比率（分子）の構造'!L$49</f>
        <v>842</v>
      </c>
      <c r="F45" s="176"/>
      <c r="G45" s="176"/>
      <c r="H45" s="176">
        <f>'実質公債費比率（分子）の構造'!M$49</f>
        <v>918</v>
      </c>
      <c r="I45" s="176"/>
      <c r="J45" s="176"/>
      <c r="K45" s="176">
        <f>'実質公債費比率（分子）の構造'!N$49</f>
        <v>859</v>
      </c>
      <c r="L45" s="176"/>
      <c r="M45" s="176"/>
      <c r="N45" s="176">
        <f>'実質公債費比率（分子）の構造'!O$49</f>
        <v>802</v>
      </c>
      <c r="O45" s="176"/>
      <c r="P45" s="176"/>
    </row>
    <row r="46" spans="1:16" x14ac:dyDescent="0.15">
      <c r="A46" s="176" t="s">
        <v>64</v>
      </c>
      <c r="B46" s="176">
        <f>'実質公債費比率（分子）の構造'!K$48</f>
        <v>3569</v>
      </c>
      <c r="C46" s="176"/>
      <c r="D46" s="176"/>
      <c r="E46" s="176">
        <f>'実質公債費比率（分子）の構造'!L$48</f>
        <v>3591</v>
      </c>
      <c r="F46" s="176"/>
      <c r="G46" s="176"/>
      <c r="H46" s="176">
        <f>'実質公債費比率（分子）の構造'!M$48</f>
        <v>3686</v>
      </c>
      <c r="I46" s="176"/>
      <c r="J46" s="176"/>
      <c r="K46" s="176">
        <f>'実質公債費比率（分子）の構造'!N$48</f>
        <v>3768</v>
      </c>
      <c r="L46" s="176"/>
      <c r="M46" s="176"/>
      <c r="N46" s="176">
        <f>'実質公債費比率（分子）の構造'!O$48</f>
        <v>3703</v>
      </c>
      <c r="O46" s="176"/>
      <c r="P46" s="176"/>
    </row>
    <row r="47" spans="1:16" x14ac:dyDescent="0.15">
      <c r="A47" s="176" t="s">
        <v>12</v>
      </c>
      <c r="B47" s="176">
        <f>'実質公債費比率（分子）の構造'!K$47</f>
        <v>17</v>
      </c>
      <c r="C47" s="176"/>
      <c r="D47" s="176"/>
      <c r="E47" s="176">
        <f>'実質公債費比率（分子）の構造'!L$47</f>
        <v>17</v>
      </c>
      <c r="F47" s="176"/>
      <c r="G47" s="176"/>
      <c r="H47" s="176">
        <f>'実質公債費比率（分子）の構造'!M$47</f>
        <v>83</v>
      </c>
      <c r="I47" s="176"/>
      <c r="J47" s="176"/>
      <c r="K47" s="176">
        <f>'実質公債費比率（分子）の構造'!N$47</f>
        <v>117</v>
      </c>
      <c r="L47" s="176"/>
      <c r="M47" s="176"/>
      <c r="N47" s="176">
        <f>'実質公債費比率（分子）の構造'!O$47</f>
        <v>150</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17818</v>
      </c>
      <c r="C49" s="176"/>
      <c r="D49" s="176"/>
      <c r="E49" s="176">
        <f>'実質公債費比率（分子）の構造'!L$45</f>
        <v>16178</v>
      </c>
      <c r="F49" s="176"/>
      <c r="G49" s="176"/>
      <c r="H49" s="176">
        <f>'実質公債費比率（分子）の構造'!M$45</f>
        <v>16272</v>
      </c>
      <c r="I49" s="176"/>
      <c r="J49" s="176"/>
      <c r="K49" s="176">
        <f>'実質公債費比率（分子）の構造'!N$45</f>
        <v>16383</v>
      </c>
      <c r="L49" s="176"/>
      <c r="M49" s="176"/>
      <c r="N49" s="176">
        <f>'実質公債費比率（分子）の構造'!O$45</f>
        <v>16386</v>
      </c>
      <c r="O49" s="176"/>
      <c r="P49" s="176"/>
    </row>
    <row r="50" spans="1:16" x14ac:dyDescent="0.15">
      <c r="A50" s="176" t="s">
        <v>67</v>
      </c>
      <c r="B50" s="176" t="e">
        <f>NA()</f>
        <v>#N/A</v>
      </c>
      <c r="C50" s="176">
        <f>IF(ISNUMBER('実質公債費比率（分子）の構造'!K$53),'実質公債費比率（分子）の構造'!K$53,NA())</f>
        <v>9284</v>
      </c>
      <c r="D50" s="176" t="e">
        <f>NA()</f>
        <v>#N/A</v>
      </c>
      <c r="E50" s="176" t="e">
        <f>NA()</f>
        <v>#N/A</v>
      </c>
      <c r="F50" s="176">
        <f>IF(ISNUMBER('実質公債費比率（分子）の構造'!L$53),'実質公債費比率（分子）の構造'!L$53,NA())</f>
        <v>8251</v>
      </c>
      <c r="G50" s="176" t="e">
        <f>NA()</f>
        <v>#N/A</v>
      </c>
      <c r="H50" s="176" t="e">
        <f>NA()</f>
        <v>#N/A</v>
      </c>
      <c r="I50" s="176">
        <f>IF(ISNUMBER('実質公債費比率（分子）の構造'!M$53),'実質公債費比率（分子）の構造'!M$53,NA())</f>
        <v>8885</v>
      </c>
      <c r="J50" s="176" t="e">
        <f>NA()</f>
        <v>#N/A</v>
      </c>
      <c r="K50" s="176" t="e">
        <f>NA()</f>
        <v>#N/A</v>
      </c>
      <c r="L50" s="176">
        <f>IF(ISNUMBER('実質公債費比率（分子）の構造'!N$53),'実質公債費比率（分子）の構造'!N$53,NA())</f>
        <v>9005</v>
      </c>
      <c r="M50" s="176" t="e">
        <f>NA()</f>
        <v>#N/A</v>
      </c>
      <c r="N50" s="176" t="e">
        <f>NA()</f>
        <v>#N/A</v>
      </c>
      <c r="O50" s="176">
        <f>IF(ISNUMBER('実質公債費比率（分子）の構造'!O$53),'実質公債費比率（分子）の構造'!O$53,NA())</f>
        <v>8876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157724</v>
      </c>
      <c r="E56" s="175"/>
      <c r="F56" s="175"/>
      <c r="G56" s="175">
        <f>'将来負担比率（分子）の構造'!J$52</f>
        <v>157862</v>
      </c>
      <c r="H56" s="175"/>
      <c r="I56" s="175"/>
      <c r="J56" s="175">
        <f>'将来負担比率（分子）の構造'!K$52</f>
        <v>156303</v>
      </c>
      <c r="K56" s="175"/>
      <c r="L56" s="175"/>
      <c r="M56" s="175">
        <f>'将来負担比率（分子）の構造'!L$52</f>
        <v>154727</v>
      </c>
      <c r="N56" s="175"/>
      <c r="O56" s="175"/>
      <c r="P56" s="175">
        <f>'将来負担比率（分子）の構造'!M$52</f>
        <v>150839</v>
      </c>
    </row>
    <row r="57" spans="1:16" x14ac:dyDescent="0.15">
      <c r="A57" s="175" t="s">
        <v>42</v>
      </c>
      <c r="B57" s="175"/>
      <c r="C57" s="175"/>
      <c r="D57" s="175">
        <f>'将来負担比率（分子）の構造'!I$51</f>
        <v>5342</v>
      </c>
      <c r="E57" s="175"/>
      <c r="F57" s="175"/>
      <c r="G57" s="175">
        <f>'将来負担比率（分子）の構造'!J$51</f>
        <v>6197</v>
      </c>
      <c r="H57" s="175"/>
      <c r="I57" s="175"/>
      <c r="J57" s="175">
        <f>'将来負担比率（分子）の構造'!K$51</f>
        <v>6853</v>
      </c>
      <c r="K57" s="175"/>
      <c r="L57" s="175"/>
      <c r="M57" s="175">
        <f>'将来負担比率（分子）の構造'!L$51</f>
        <v>7008</v>
      </c>
      <c r="N57" s="175"/>
      <c r="O57" s="175"/>
      <c r="P57" s="175">
        <f>'将来負担比率（分子）の構造'!M$51</f>
        <v>7016</v>
      </c>
    </row>
    <row r="58" spans="1:16" x14ac:dyDescent="0.15">
      <c r="A58" s="175" t="s">
        <v>41</v>
      </c>
      <c r="B58" s="175"/>
      <c r="C58" s="175"/>
      <c r="D58" s="175">
        <f>'将来負担比率（分子）の構造'!I$50</f>
        <v>12147</v>
      </c>
      <c r="E58" s="175"/>
      <c r="F58" s="175"/>
      <c r="G58" s="175">
        <f>'将来負担比率（分子）の構造'!J$50</f>
        <v>12513</v>
      </c>
      <c r="H58" s="175"/>
      <c r="I58" s="175"/>
      <c r="J58" s="175">
        <f>'将来負担比率（分子）の構造'!K$50</f>
        <v>6462</v>
      </c>
      <c r="K58" s="175"/>
      <c r="L58" s="175"/>
      <c r="M58" s="175">
        <f>'将来負担比率（分子）の構造'!L$50</f>
        <v>17343</v>
      </c>
      <c r="N58" s="175"/>
      <c r="O58" s="175"/>
      <c r="P58" s="175">
        <f>'将来負担比率（分子）の構造'!M$50</f>
        <v>18602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17385</v>
      </c>
      <c r="C62" s="175"/>
      <c r="D62" s="175"/>
      <c r="E62" s="175">
        <f>'将来負担比率（分子）の構造'!J$45</f>
        <v>17407</v>
      </c>
      <c r="F62" s="175"/>
      <c r="G62" s="175"/>
      <c r="H62" s="175">
        <f>'将来負担比率（分子）の構造'!K$45</f>
        <v>17505</v>
      </c>
      <c r="I62" s="175"/>
      <c r="J62" s="175"/>
      <c r="K62" s="175">
        <f>'将来負担比率（分子）の構造'!L$45</f>
        <v>17174</v>
      </c>
      <c r="L62" s="175"/>
      <c r="M62" s="175"/>
      <c r="N62" s="175">
        <f>'将来負担比率（分子）の構造'!M$45</f>
        <v>17625</v>
      </c>
      <c r="O62" s="175"/>
      <c r="P62" s="175"/>
    </row>
    <row r="63" spans="1:16" x14ac:dyDescent="0.15">
      <c r="A63" s="175" t="s">
        <v>34</v>
      </c>
      <c r="B63" s="175">
        <f>'将来負担比率（分子）の構造'!I$44</f>
        <v>7455</v>
      </c>
      <c r="C63" s="175"/>
      <c r="D63" s="175"/>
      <c r="E63" s="175">
        <f>'将来負担比率（分子）の構造'!J$44</f>
        <v>6838</v>
      </c>
      <c r="F63" s="175"/>
      <c r="G63" s="175"/>
      <c r="H63" s="175">
        <f>'将来負担比率（分子）の構造'!K$44</f>
        <v>6207</v>
      </c>
      <c r="I63" s="175"/>
      <c r="J63" s="175"/>
      <c r="K63" s="175">
        <f>'将来負担比率（分子）の構造'!L$44</f>
        <v>5889</v>
      </c>
      <c r="L63" s="175"/>
      <c r="M63" s="175"/>
      <c r="N63" s="175">
        <f>'将来負担比率（分子）の構造'!M$44</f>
        <v>5476</v>
      </c>
      <c r="O63" s="175"/>
      <c r="P63" s="175"/>
    </row>
    <row r="64" spans="1:16" x14ac:dyDescent="0.15">
      <c r="A64" s="175" t="s">
        <v>33</v>
      </c>
      <c r="B64" s="175">
        <f>'将来負担比率（分子）の構造'!I$43</f>
        <v>55631</v>
      </c>
      <c r="C64" s="175"/>
      <c r="D64" s="175"/>
      <c r="E64" s="175">
        <f>'将来負担比率（分子）の構造'!J$43</f>
        <v>54555</v>
      </c>
      <c r="F64" s="175"/>
      <c r="G64" s="175"/>
      <c r="H64" s="175">
        <f>'将来負担比率（分子）の構造'!K$43</f>
        <v>53365</v>
      </c>
      <c r="I64" s="175"/>
      <c r="J64" s="175"/>
      <c r="K64" s="175">
        <f>'将来負担比率（分子）の構造'!L$43</f>
        <v>53135</v>
      </c>
      <c r="L64" s="175"/>
      <c r="M64" s="175"/>
      <c r="N64" s="175">
        <f>'将来負担比率（分子）の構造'!M$43</f>
        <v>51109</v>
      </c>
      <c r="O64" s="175"/>
      <c r="P64" s="175"/>
    </row>
    <row r="65" spans="1:16" x14ac:dyDescent="0.15">
      <c r="A65" s="175" t="s">
        <v>32</v>
      </c>
      <c r="B65" s="175">
        <f>'将来負担比率（分子）の構造'!I$42</f>
        <v>2689</v>
      </c>
      <c r="C65" s="175"/>
      <c r="D65" s="175"/>
      <c r="E65" s="175">
        <f>'将来負担比率（分子）の構造'!J$42</f>
        <v>2591</v>
      </c>
      <c r="F65" s="175"/>
      <c r="G65" s="175"/>
      <c r="H65" s="175">
        <f>'将来負担比率（分子）の構造'!K$42</f>
        <v>2460</v>
      </c>
      <c r="I65" s="175"/>
      <c r="J65" s="175"/>
      <c r="K65" s="175">
        <f>'将来負担比率（分子）の構造'!L$42</f>
        <v>2255</v>
      </c>
      <c r="L65" s="175"/>
      <c r="M65" s="175"/>
      <c r="N65" s="175">
        <f>'将来負担比率（分子）の構造'!M$42</f>
        <v>2054</v>
      </c>
      <c r="O65" s="175"/>
      <c r="P65" s="175"/>
    </row>
    <row r="66" spans="1:16" x14ac:dyDescent="0.15">
      <c r="A66" s="175" t="s">
        <v>31</v>
      </c>
      <c r="B66" s="175">
        <f>'将来負担比率（分子）の構造'!I$41</f>
        <v>211206</v>
      </c>
      <c r="C66" s="175"/>
      <c r="D66" s="175"/>
      <c r="E66" s="175">
        <f>'将来負担比率（分子）の構造'!J$41</f>
        <v>210769</v>
      </c>
      <c r="F66" s="175"/>
      <c r="G66" s="175"/>
      <c r="H66" s="175">
        <f>'将来負担比率（分子）の構造'!K$41</f>
        <v>210890</v>
      </c>
      <c r="I66" s="175"/>
      <c r="J66" s="175"/>
      <c r="K66" s="175">
        <f>'将来負担比率（分子）の構造'!L$41</f>
        <v>210254</v>
      </c>
      <c r="L66" s="175"/>
      <c r="M66" s="175"/>
      <c r="N66" s="175">
        <f>'将来負担比率（分子）の構造'!M$41</f>
        <v>205954</v>
      </c>
      <c r="O66" s="175"/>
      <c r="P66" s="175"/>
    </row>
    <row r="67" spans="1:16" x14ac:dyDescent="0.15">
      <c r="A67" s="175" t="s">
        <v>71</v>
      </c>
      <c r="B67" s="175" t="e">
        <f>NA()</f>
        <v>#N/A</v>
      </c>
      <c r="C67" s="175">
        <f>IF(ISNUMBER('将来負担比率（分子）の構造'!I$53), IF('将来負担比率（分子）の構造'!I$53 &lt; 0, 0, '将来負担比率（分子）の構造'!I$53), NA())</f>
        <v>119153</v>
      </c>
      <c r="D67" s="175" t="e">
        <f>NA()</f>
        <v>#N/A</v>
      </c>
      <c r="E67" s="175" t="e">
        <f>NA()</f>
        <v>#N/A</v>
      </c>
      <c r="F67" s="175">
        <f>IF(ISNUMBER('将来負担比率（分子）の構造'!J$53), IF('将来負担比率（分子）の構造'!J$53 &lt; 0, 0, '将来負担比率（分子）の構造'!J$53), NA())</f>
        <v>115588</v>
      </c>
      <c r="G67" s="175" t="e">
        <f>NA()</f>
        <v>#N/A</v>
      </c>
      <c r="H67" s="175" t="e">
        <f>NA()</f>
        <v>#N/A</v>
      </c>
      <c r="I67" s="175">
        <f>IF(ISNUMBER('将来負担比率（分子）の構造'!K$53), IF('将来負担比率（分子）の構造'!K$53 &lt; 0, 0, '将来負担比率（分子）の構造'!K$53), NA())</f>
        <v>120810</v>
      </c>
      <c r="J67" s="175" t="e">
        <f>NA()</f>
        <v>#N/A</v>
      </c>
      <c r="K67" s="175" t="e">
        <f>NA()</f>
        <v>#N/A</v>
      </c>
      <c r="L67" s="175">
        <f>IF(ISNUMBER('将来負担比率（分子）の構造'!L$53), IF('将来負担比率（分子）の構造'!L$53 &lt; 0, 0, '将来負担比率（分子）の構造'!L$53), NA())</f>
        <v>109629</v>
      </c>
      <c r="M67" s="175" t="e">
        <f>NA()</f>
        <v>#N/A</v>
      </c>
      <c r="N67" s="175" t="e">
        <f>NA()</f>
        <v>#N/A</v>
      </c>
      <c r="O67" s="175">
        <f>IF(ISNUMBER('将来負担比率（分子）の構造'!M$53), IF('将来負担比率（分子）の構造'!M$53 &lt; 0, 0, '将来負担比率（分子）の構造'!M$53), NA())</f>
        <v>105761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3326</v>
      </c>
      <c r="C72" s="179">
        <f>基金残高に係る経年分析!G55</f>
        <v>5777</v>
      </c>
      <c r="D72" s="179">
        <f>基金残高に係る経年分析!H55</f>
        <v>6277</v>
      </c>
    </row>
    <row r="73" spans="1:16" x14ac:dyDescent="0.15">
      <c r="A73" s="178" t="s">
        <v>74</v>
      </c>
      <c r="B73" s="179">
        <f>基金残高に係る経年分析!F56</f>
        <v>3348</v>
      </c>
      <c r="C73" s="179">
        <f>基金残高に係る経年分析!G56</f>
        <v>3358</v>
      </c>
      <c r="D73" s="179">
        <f>基金残高に係る経年分析!H56</f>
        <v>3736</v>
      </c>
    </row>
    <row r="74" spans="1:16" x14ac:dyDescent="0.15">
      <c r="A74" s="178" t="s">
        <v>75</v>
      </c>
      <c r="B74" s="179">
        <f>基金残高に係る経年分析!F57</f>
        <v>5695</v>
      </c>
      <c r="C74" s="179">
        <f>基金残高に係る経年分析!G57</f>
        <v>5649</v>
      </c>
      <c r="D74" s="179">
        <f>基金残高に係る経年分析!H57</f>
        <v>5559</v>
      </c>
    </row>
  </sheetData>
  <sheetProtection algorithmName="SHA-512" hashValue="HEvJ0BxiAUQD27s6Vp9xEoIFJPAODR2UuzyoGpHFOwgpufTzDpCGEASFVbRCT/5fYecMDr0/yWm9DLmGHfvM9g==" saltValue="otiNU7UGYmUQkzjH6SBo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2025-03-10T06:37:05Z</cp:lastPrinted>
  <dcterms:created xsi:type="dcterms:W3CDTF">2025-02-19T04:37:45Z</dcterms:created>
  <dcterms:modified xsi:type="dcterms:W3CDTF">2025-03-13T01:53:53Z</dcterms:modified>
  <cp:category/>
</cp:coreProperties>
</file>